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DF9F569-099D-484B-9CFB-F53531DD516E}" xr6:coauthVersionLast="47" xr6:coauthVersionMax="47" xr10:uidLastSave="{00000000-0000-0000-0000-000000000000}"/>
  <bookViews>
    <workbookView xWindow="-28920" yWindow="3210" windowWidth="29040" windowHeight="15720" tabRatio="924" activeTab="1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0" i="27" l="1" a="1"/>
  <c r="N60" i="27" a="1"/>
  <c r="L60" i="27" a="1"/>
  <c r="J60" i="27" a="1"/>
  <c r="H60" i="27" a="1"/>
  <c r="F60" i="27" a="1"/>
  <c r="D60" i="27" a="1"/>
  <c r="P59" i="27" a="1"/>
  <c r="N59" i="27" a="1"/>
  <c r="L59" i="27" a="1"/>
  <c r="J59" i="27" a="1"/>
  <c r="H59" i="27" a="1"/>
  <c r="F59" i="27" a="1"/>
  <c r="D59" i="27" a="1"/>
  <c r="P58" i="27" a="1"/>
  <c r="N58" i="27" a="1"/>
  <c r="L58" i="27" a="1"/>
  <c r="J58" i="27" a="1"/>
  <c r="H58" i="27" a="1"/>
  <c r="F58" i="27" a="1"/>
  <c r="D58" i="27" a="1"/>
  <c r="P57" i="27" a="1"/>
  <c r="N57" i="27" a="1"/>
  <c r="L57" i="27" a="1"/>
  <c r="J57" i="27" a="1"/>
  <c r="H57" i="27" a="1"/>
  <c r="F57" i="27" a="1"/>
  <c r="D57" i="27" a="1"/>
  <c r="P56" i="27" a="1"/>
  <c r="N56" i="27" a="1"/>
  <c r="L56" i="27" a="1"/>
  <c r="J56" i="27" a="1"/>
  <c r="H56" i="27" a="1"/>
  <c r="F56" i="27" a="1"/>
  <c r="D56" i="27" a="1"/>
  <c r="P55" i="27" a="1"/>
  <c r="N55" i="27" a="1"/>
  <c r="L55" i="27" a="1"/>
  <c r="J55" i="27" a="1"/>
  <c r="H55" i="27" a="1"/>
  <c r="F55" i="27" a="1"/>
  <c r="D55" i="27" a="1"/>
  <c r="P54" i="27" a="1"/>
  <c r="N54" i="27" a="1"/>
  <c r="L54" i="27" a="1"/>
  <c r="J54" i="27" a="1"/>
  <c r="H54" i="27" a="1"/>
  <c r="F54" i="27" a="1"/>
  <c r="D54" i="27" a="1"/>
  <c r="P53" i="27" a="1"/>
  <c r="N53" i="27" a="1"/>
  <c r="L53" i="27" a="1"/>
  <c r="J53" i="27" a="1"/>
  <c r="H53" i="27" a="1"/>
  <c r="F53" i="27" a="1"/>
  <c r="D53" i="27" a="1"/>
  <c r="P60" i="25" a="1"/>
  <c r="N60" i="25" a="1"/>
  <c r="L60" i="25" a="1"/>
  <c r="J60" i="25" a="1"/>
  <c r="H60" i="25" a="1"/>
  <c r="F60" i="25" a="1"/>
  <c r="D60" i="25" a="1"/>
  <c r="P59" i="25" a="1"/>
  <c r="N59" i="25" a="1"/>
  <c r="L59" i="25" a="1"/>
  <c r="J59" i="25" a="1"/>
  <c r="H59" i="25" a="1"/>
  <c r="F59" i="25" a="1"/>
  <c r="D59" i="25" a="1"/>
  <c r="P58" i="25" a="1"/>
  <c r="N58" i="25" a="1"/>
  <c r="L58" i="25" a="1"/>
  <c r="J58" i="25" a="1"/>
  <c r="H58" i="25" a="1"/>
  <c r="F58" i="25" a="1"/>
  <c r="D58" i="25" a="1"/>
  <c r="P57" i="25" a="1"/>
  <c r="N57" i="25" a="1"/>
  <c r="L57" i="25" a="1"/>
  <c r="J57" i="25" a="1"/>
  <c r="H57" i="25" a="1"/>
  <c r="F57" i="25" a="1"/>
  <c r="D57" i="25" a="1"/>
  <c r="P56" i="25" a="1"/>
  <c r="N56" i="25" a="1"/>
  <c r="L56" i="25" a="1"/>
  <c r="J56" i="25" a="1"/>
  <c r="H56" i="25" a="1"/>
  <c r="F56" i="25" a="1"/>
  <c r="D56" i="25" a="1"/>
  <c r="P55" i="25" a="1"/>
  <c r="N55" i="25" a="1"/>
  <c r="L55" i="25" a="1"/>
  <c r="J55" i="25" a="1"/>
  <c r="H55" i="25" a="1"/>
  <c r="F55" i="25" a="1"/>
  <c r="D55" i="25" a="1"/>
  <c r="P54" i="25" a="1"/>
  <c r="N54" i="25" a="1"/>
  <c r="L54" i="25" a="1"/>
  <c r="J54" i="25" a="1"/>
  <c r="H54" i="25" a="1"/>
  <c r="F54" i="25" a="1"/>
  <c r="D54" i="25" a="1"/>
  <c r="P53" i="25" a="1"/>
  <c r="N53" i="25" a="1"/>
  <c r="L53" i="25" a="1"/>
  <c r="J53" i="25" a="1"/>
  <c r="H53" i="25" a="1"/>
  <c r="F53" i="25" a="1"/>
  <c r="D53" i="25" a="1"/>
  <c r="P60" i="24" a="1"/>
  <c r="N60" i="24" a="1"/>
  <c r="L60" i="24" a="1"/>
  <c r="J60" i="24" a="1"/>
  <c r="H60" i="24" a="1"/>
  <c r="F60" i="24" a="1"/>
  <c r="D60" i="24" a="1"/>
  <c r="P59" i="24" a="1"/>
  <c r="N59" i="24" a="1"/>
  <c r="L59" i="24" a="1"/>
  <c r="J59" i="24" a="1"/>
  <c r="H59" i="24" a="1"/>
  <c r="F59" i="24" a="1"/>
  <c r="D59" i="24" a="1"/>
  <c r="P58" i="24" a="1"/>
  <c r="N58" i="24" a="1"/>
  <c r="L58" i="24" a="1"/>
  <c r="J58" i="24" a="1"/>
  <c r="H58" i="24" a="1"/>
  <c r="F58" i="24" a="1"/>
  <c r="D58" i="24" a="1"/>
  <c r="P57" i="24" a="1"/>
  <c r="N57" i="24" a="1"/>
  <c r="L57" i="24" a="1"/>
  <c r="J57" i="24" a="1"/>
  <c r="H57" i="24" a="1"/>
  <c r="F57" i="24" a="1"/>
  <c r="D57" i="24" a="1"/>
  <c r="P56" i="24" a="1"/>
  <c r="N56" i="24" a="1"/>
  <c r="L56" i="24" a="1"/>
  <c r="J56" i="24" a="1"/>
  <c r="H56" i="24" a="1"/>
  <c r="F56" i="24" a="1"/>
  <c r="D56" i="24" a="1"/>
  <c r="P55" i="24" a="1"/>
  <c r="N55" i="24" a="1"/>
  <c r="L55" i="24" a="1"/>
  <c r="J55" i="24" a="1"/>
  <c r="H55" i="24" a="1"/>
  <c r="F55" i="24" a="1"/>
  <c r="D55" i="24" a="1"/>
  <c r="P54" i="24" a="1"/>
  <c r="N54" i="24" a="1"/>
  <c r="L54" i="24" a="1"/>
  <c r="J54" i="24" a="1"/>
  <c r="H54" i="24" a="1"/>
  <c r="F54" i="24" a="1"/>
  <c r="D54" i="24" a="1"/>
  <c r="P53" i="24" a="1"/>
  <c r="N53" i="24" a="1"/>
  <c r="L53" i="24" a="1"/>
  <c r="J53" i="24" a="1"/>
  <c r="H53" i="24" a="1"/>
  <c r="F53" i="24" a="1"/>
  <c r="D53" i="24" a="1"/>
  <c r="P60" i="23" a="1"/>
  <c r="N60" i="23" a="1"/>
  <c r="L60" i="23" a="1"/>
  <c r="J60" i="23" a="1"/>
  <c r="H60" i="23" a="1"/>
  <c r="D60" i="23" a="1"/>
  <c r="P59" i="23" a="1"/>
  <c r="N59" i="23" a="1"/>
  <c r="L59" i="23" a="1"/>
  <c r="J59" i="23" a="1"/>
  <c r="H59" i="23" a="1"/>
  <c r="F59" i="23" a="1"/>
  <c r="D59" i="23" a="1"/>
  <c r="P58" i="23" a="1"/>
  <c r="N58" i="23" a="1"/>
  <c r="L58" i="23" a="1"/>
  <c r="J58" i="23" a="1"/>
  <c r="H58" i="23" a="1"/>
  <c r="F58" i="23" a="1"/>
  <c r="D58" i="23" a="1"/>
  <c r="P57" i="23" a="1"/>
  <c r="N57" i="23" a="1"/>
  <c r="L57" i="23" a="1"/>
  <c r="J57" i="23" a="1"/>
  <c r="H57" i="23" a="1"/>
  <c r="F57" i="23" a="1"/>
  <c r="D57" i="23" a="1"/>
  <c r="P56" i="23" a="1"/>
  <c r="N56" i="23" a="1"/>
  <c r="L56" i="23" a="1"/>
  <c r="J56" i="23" a="1"/>
  <c r="H56" i="23" a="1"/>
  <c r="F56" i="23" a="1"/>
  <c r="D56" i="23" a="1"/>
  <c r="P55" i="23" a="1"/>
  <c r="N55" i="23" a="1"/>
  <c r="L55" i="23" a="1"/>
  <c r="J55" i="23" a="1"/>
  <c r="H55" i="23" a="1"/>
  <c r="F55" i="23" a="1"/>
  <c r="D55" i="23" a="1"/>
  <c r="P54" i="23" a="1"/>
  <c r="N54" i="23" a="1"/>
  <c r="L54" i="23" a="1"/>
  <c r="J54" i="23" a="1"/>
  <c r="H54" i="23" a="1"/>
  <c r="F54" i="23" a="1"/>
  <c r="D54" i="23" a="1"/>
  <c r="P53" i="23" a="1"/>
  <c r="N53" i="23" a="1"/>
  <c r="L53" i="23" a="1"/>
  <c r="J53" i="23" a="1"/>
  <c r="H53" i="23" a="1"/>
  <c r="F53" i="23" a="1"/>
  <c r="D53" i="23" a="1"/>
  <c r="P60" i="22" a="1"/>
  <c r="N60" i="22" a="1"/>
  <c r="L60" i="22" a="1"/>
  <c r="J60" i="22" a="1"/>
  <c r="H60" i="22" a="1"/>
  <c r="D60" i="22" a="1"/>
  <c r="P59" i="22" a="1"/>
  <c r="N59" i="22" a="1"/>
  <c r="L59" i="22" a="1"/>
  <c r="J59" i="22" a="1"/>
  <c r="H59" i="22" a="1"/>
  <c r="F59" i="22" a="1"/>
  <c r="D59" i="22" a="1"/>
  <c r="P58" i="22" a="1"/>
  <c r="N58" i="22" a="1"/>
  <c r="L58" i="22" a="1"/>
  <c r="J58" i="22" a="1"/>
  <c r="H58" i="22" a="1"/>
  <c r="F58" i="22" a="1"/>
  <c r="D58" i="22" a="1"/>
  <c r="P57" i="22" a="1"/>
  <c r="N57" i="22" a="1"/>
  <c r="L57" i="22" a="1"/>
  <c r="J57" i="22" a="1"/>
  <c r="H57" i="22" a="1"/>
  <c r="F57" i="22" a="1"/>
  <c r="D57" i="22" a="1"/>
  <c r="P56" i="22" a="1"/>
  <c r="N56" i="22" a="1"/>
  <c r="L56" i="22" a="1"/>
  <c r="J56" i="22" a="1"/>
  <c r="H56" i="22" a="1"/>
  <c r="F56" i="22" a="1"/>
  <c r="D56" i="22" a="1"/>
  <c r="P55" i="22" a="1"/>
  <c r="N55" i="22" a="1"/>
  <c r="L55" i="22" a="1"/>
  <c r="H55" i="22" a="1"/>
  <c r="F55" i="22" a="1"/>
  <c r="D55" i="22" a="1"/>
  <c r="P54" i="22" a="1"/>
  <c r="N54" i="22" a="1"/>
  <c r="L54" i="22" a="1"/>
  <c r="J54" i="22" a="1"/>
  <c r="H54" i="22" a="1"/>
  <c r="F54" i="22" a="1"/>
  <c r="D54" i="22" a="1"/>
  <c r="P53" i="22" a="1"/>
  <c r="N53" i="22" a="1"/>
  <c r="L53" i="22" a="1"/>
  <c r="J53" i="22" a="1"/>
  <c r="H53" i="22" a="1"/>
  <c r="F53" i="22" a="1"/>
  <c r="D53" i="22" a="1"/>
  <c r="P60" i="21" a="1"/>
  <c r="N60" i="21" a="1"/>
  <c r="L60" i="21" a="1"/>
  <c r="J60" i="21" a="1"/>
  <c r="H60" i="21" a="1"/>
  <c r="F60" i="21" a="1"/>
  <c r="D60" i="21" a="1"/>
  <c r="P59" i="21" a="1"/>
  <c r="N59" i="21" a="1"/>
  <c r="L59" i="21" a="1"/>
  <c r="J59" i="21" a="1"/>
  <c r="H59" i="21" a="1"/>
  <c r="F59" i="21" a="1"/>
  <c r="D59" i="21" a="1"/>
  <c r="P58" i="21" a="1"/>
  <c r="N58" i="21" a="1"/>
  <c r="L58" i="21" a="1"/>
  <c r="J58" i="21" a="1"/>
  <c r="H58" i="21" a="1"/>
  <c r="F58" i="21" a="1"/>
  <c r="D58" i="21" a="1"/>
  <c r="P57" i="21" a="1"/>
  <c r="N57" i="21" a="1"/>
  <c r="L57" i="21" a="1"/>
  <c r="J57" i="21" a="1"/>
  <c r="H57" i="21" a="1"/>
  <c r="F57" i="21" a="1"/>
  <c r="D57" i="21" a="1"/>
  <c r="P56" i="21" a="1"/>
  <c r="N56" i="21" a="1"/>
  <c r="L56" i="21" a="1"/>
  <c r="J56" i="21" a="1"/>
  <c r="H56" i="21" a="1"/>
  <c r="F56" i="21" a="1"/>
  <c r="D56" i="21" a="1"/>
  <c r="P55" i="21" a="1"/>
  <c r="N55" i="21" a="1"/>
  <c r="L55" i="21" a="1"/>
  <c r="J55" i="21" a="1"/>
  <c r="H55" i="21" a="1"/>
  <c r="F55" i="21" a="1"/>
  <c r="D55" i="21" a="1"/>
  <c r="P54" i="21" a="1"/>
  <c r="N54" i="21" a="1"/>
  <c r="L54" i="21" a="1"/>
  <c r="J54" i="21" a="1"/>
  <c r="H54" i="21" a="1"/>
  <c r="F54" i="21" a="1"/>
  <c r="D54" i="21" a="1"/>
  <c r="P53" i="21" a="1"/>
  <c r="N53" i="21" a="1"/>
  <c r="L53" i="21" a="1"/>
  <c r="J53" i="21" a="1"/>
  <c r="H53" i="21" a="1"/>
  <c r="F53" i="21" a="1"/>
  <c r="D53" i="21" a="1"/>
  <c r="P60" i="20" a="1"/>
  <c r="N60" i="20" a="1"/>
  <c r="L60" i="20" a="1"/>
  <c r="J60" i="20" a="1"/>
  <c r="H60" i="20" a="1"/>
  <c r="F60" i="20" a="1"/>
  <c r="D60" i="20" a="1"/>
  <c r="P59" i="20" a="1"/>
  <c r="N59" i="20" a="1"/>
  <c r="L59" i="20" a="1"/>
  <c r="J59" i="20" a="1"/>
  <c r="H59" i="20" a="1"/>
  <c r="F59" i="20" a="1"/>
  <c r="D59" i="20" a="1"/>
  <c r="P58" i="20" a="1"/>
  <c r="N58" i="20" a="1"/>
  <c r="L58" i="20" a="1"/>
  <c r="J58" i="20" a="1"/>
  <c r="H58" i="20" a="1"/>
  <c r="F58" i="20" a="1"/>
  <c r="D58" i="20" a="1"/>
  <c r="P57" i="20" a="1"/>
  <c r="N57" i="20" a="1"/>
  <c r="L57" i="20" a="1"/>
  <c r="J57" i="20" a="1"/>
  <c r="H57" i="20" a="1"/>
  <c r="F57" i="20" a="1"/>
  <c r="D57" i="20" a="1"/>
  <c r="P56" i="20" a="1"/>
  <c r="N56" i="20" a="1"/>
  <c r="L56" i="20" a="1"/>
  <c r="J56" i="20" a="1"/>
  <c r="H56" i="20" a="1"/>
  <c r="F56" i="20" a="1"/>
  <c r="D56" i="20" a="1"/>
  <c r="P55" i="20" a="1"/>
  <c r="N55" i="20" a="1"/>
  <c r="L55" i="20" a="1"/>
  <c r="J55" i="20" a="1"/>
  <c r="H55" i="20" a="1"/>
  <c r="F55" i="20" a="1"/>
  <c r="D55" i="20" a="1"/>
  <c r="P54" i="20" a="1"/>
  <c r="N54" i="20" a="1"/>
  <c r="L54" i="20" a="1"/>
  <c r="J54" i="20" a="1"/>
  <c r="H54" i="20" a="1"/>
  <c r="F54" i="20" a="1"/>
  <c r="D54" i="20" a="1"/>
  <c r="P53" i="20" a="1"/>
  <c r="N53" i="20" a="1"/>
  <c r="L53" i="20" a="1"/>
  <c r="J53" i="20" a="1"/>
  <c r="H53" i="20" a="1"/>
  <c r="F53" i="20" a="1"/>
  <c r="D53" i="20" a="1"/>
  <c r="P60" i="19" a="1"/>
  <c r="N60" i="19" a="1"/>
  <c r="L60" i="19" a="1"/>
  <c r="J60" i="19" a="1"/>
  <c r="H60" i="19" a="1"/>
  <c r="F60" i="19" a="1"/>
  <c r="D60" i="19" a="1"/>
  <c r="P59" i="19" a="1"/>
  <c r="N59" i="19" a="1"/>
  <c r="L59" i="19" a="1"/>
  <c r="J59" i="19" a="1"/>
  <c r="H59" i="19" a="1"/>
  <c r="F59" i="19" a="1"/>
  <c r="D59" i="19" a="1"/>
  <c r="P58" i="19" a="1"/>
  <c r="N58" i="19" a="1"/>
  <c r="L58" i="19" a="1"/>
  <c r="J58" i="19" a="1"/>
  <c r="H58" i="19" a="1"/>
  <c r="F58" i="19" a="1"/>
  <c r="D58" i="19" a="1"/>
  <c r="P57" i="19" a="1"/>
  <c r="N57" i="19" a="1"/>
  <c r="L57" i="19" a="1"/>
  <c r="J57" i="19" a="1"/>
  <c r="H57" i="19" a="1"/>
  <c r="F57" i="19" a="1"/>
  <c r="D57" i="19" a="1"/>
  <c r="P56" i="19" a="1"/>
  <c r="N56" i="19" a="1"/>
  <c r="L56" i="19" a="1"/>
  <c r="J56" i="19" a="1"/>
  <c r="H56" i="19" a="1"/>
  <c r="F56" i="19" a="1"/>
  <c r="D56" i="19" a="1"/>
  <c r="P55" i="19" a="1"/>
  <c r="N55" i="19" a="1"/>
  <c r="L55" i="19" a="1"/>
  <c r="J55" i="19" a="1"/>
  <c r="H55" i="19" a="1"/>
  <c r="F55" i="19" a="1"/>
  <c r="D55" i="19" a="1"/>
  <c r="P54" i="19" a="1"/>
  <c r="N54" i="19" a="1"/>
  <c r="L54" i="19" a="1"/>
  <c r="J54" i="19" a="1"/>
  <c r="H54" i="19" a="1"/>
  <c r="F54" i="19" a="1"/>
  <c r="D54" i="19" a="1"/>
  <c r="P53" i="19" a="1"/>
  <c r="N53" i="19" a="1"/>
  <c r="L53" i="19" a="1"/>
  <c r="J53" i="19" a="1"/>
  <c r="H53" i="19" a="1"/>
  <c r="F53" i="19" a="1"/>
  <c r="D53" i="19" a="1"/>
  <c r="P60" i="18" a="1"/>
  <c r="N60" i="18" a="1"/>
  <c r="L60" i="18" a="1"/>
  <c r="J60" i="18" a="1"/>
  <c r="H60" i="18" a="1"/>
  <c r="F60" i="18" a="1"/>
  <c r="D60" i="18" a="1"/>
  <c r="P59" i="18" a="1"/>
  <c r="N59" i="18" a="1"/>
  <c r="L59" i="18" a="1"/>
  <c r="J59" i="18" a="1"/>
  <c r="H59" i="18" a="1"/>
  <c r="F59" i="18" a="1"/>
  <c r="D59" i="18" a="1"/>
  <c r="P58" i="18" a="1"/>
  <c r="N58" i="18" a="1"/>
  <c r="L58" i="18" a="1"/>
  <c r="J58" i="18" a="1"/>
  <c r="H58" i="18" a="1"/>
  <c r="F58" i="18" a="1"/>
  <c r="D58" i="18" a="1"/>
  <c r="P57" i="18" a="1"/>
  <c r="N57" i="18" a="1"/>
  <c r="L57" i="18" a="1"/>
  <c r="J57" i="18" a="1"/>
  <c r="H57" i="18" a="1"/>
  <c r="F57" i="18" a="1"/>
  <c r="D57" i="18" a="1"/>
  <c r="P56" i="18" a="1"/>
  <c r="N56" i="18" a="1"/>
  <c r="L56" i="18" a="1"/>
  <c r="J56" i="18" a="1"/>
  <c r="H56" i="18" a="1"/>
  <c r="F56" i="18" a="1"/>
  <c r="D56" i="18" a="1"/>
  <c r="P55" i="18" a="1"/>
  <c r="N55" i="18" a="1"/>
  <c r="L55" i="18" a="1"/>
  <c r="J55" i="18" a="1"/>
  <c r="H55" i="18" a="1"/>
  <c r="F55" i="18" a="1"/>
  <c r="D55" i="18" a="1"/>
  <c r="P54" i="18" a="1"/>
  <c r="N54" i="18" a="1"/>
  <c r="L54" i="18" a="1"/>
  <c r="J54" i="18" a="1"/>
  <c r="H54" i="18" a="1"/>
  <c r="F54" i="18" a="1"/>
  <c r="D54" i="18" a="1"/>
  <c r="P53" i="18" a="1"/>
  <c r="N53" i="18" a="1"/>
  <c r="L53" i="18" a="1"/>
  <c r="J53" i="18" a="1"/>
  <c r="H53" i="18" a="1"/>
  <c r="F53" i="18" a="1"/>
  <c r="D53" i="18" a="1"/>
  <c r="P60" i="17" a="1"/>
  <c r="N60" i="17" a="1"/>
  <c r="L60" i="17" a="1"/>
  <c r="J60" i="17" a="1"/>
  <c r="H60" i="17" a="1"/>
  <c r="F60" i="17" a="1"/>
  <c r="D60" i="17" a="1"/>
  <c r="P59" i="17" a="1"/>
  <c r="N59" i="17" a="1"/>
  <c r="L59" i="17" a="1"/>
  <c r="J59" i="17" a="1"/>
  <c r="H59" i="17" a="1"/>
  <c r="F59" i="17" a="1"/>
  <c r="D59" i="17" a="1"/>
  <c r="P58" i="17" a="1"/>
  <c r="N58" i="17" a="1"/>
  <c r="L58" i="17" a="1"/>
  <c r="J58" i="17" a="1"/>
  <c r="H58" i="17" a="1"/>
  <c r="F58" i="17" a="1"/>
  <c r="D58" i="17" a="1"/>
  <c r="P57" i="17" a="1"/>
  <c r="N57" i="17" a="1"/>
  <c r="L57" i="17" a="1"/>
  <c r="J57" i="17" a="1"/>
  <c r="H57" i="17" a="1"/>
  <c r="F57" i="17" a="1"/>
  <c r="D57" i="17" a="1"/>
  <c r="P56" i="17" a="1"/>
  <c r="N56" i="17" a="1"/>
  <c r="L56" i="17" a="1"/>
  <c r="J56" i="17" a="1"/>
  <c r="H56" i="17" a="1"/>
  <c r="F56" i="17" a="1"/>
  <c r="D56" i="17" a="1"/>
  <c r="P55" i="17" a="1"/>
  <c r="N55" i="17" a="1"/>
  <c r="L55" i="17" a="1"/>
  <c r="J55" i="17" a="1"/>
  <c r="H55" i="17" a="1"/>
  <c r="F55" i="17" a="1"/>
  <c r="D55" i="17" a="1"/>
  <c r="P54" i="17" a="1"/>
  <c r="N54" i="17" a="1"/>
  <c r="L54" i="17" a="1"/>
  <c r="J54" i="17" a="1"/>
  <c r="H54" i="17" a="1"/>
  <c r="F54" i="17" a="1"/>
  <c r="D54" i="17" a="1"/>
  <c r="P53" i="17" a="1"/>
  <c r="N53" i="17" a="1"/>
  <c r="L53" i="17" a="1"/>
  <c r="J53" i="17" a="1"/>
  <c r="H53" i="17" a="1"/>
  <c r="F53" i="17" a="1"/>
  <c r="D53" i="17" a="1"/>
  <c r="P60" i="16" a="1"/>
  <c r="N60" i="16" a="1"/>
  <c r="L60" i="16" a="1"/>
  <c r="J60" i="16" a="1"/>
  <c r="H60" i="16" a="1"/>
  <c r="F60" i="16" a="1"/>
  <c r="D60" i="16" a="1"/>
  <c r="P59" i="16" a="1"/>
  <c r="N59" i="16" a="1"/>
  <c r="L59" i="16" a="1"/>
  <c r="J59" i="16" a="1"/>
  <c r="H59" i="16" a="1"/>
  <c r="F59" i="16" a="1"/>
  <c r="D59" i="16" a="1"/>
  <c r="P58" i="16" a="1"/>
  <c r="N58" i="16" a="1"/>
  <c r="L58" i="16" a="1"/>
  <c r="J58" i="16" a="1"/>
  <c r="H58" i="16" a="1"/>
  <c r="F58" i="16" a="1"/>
  <c r="D58" i="16" a="1"/>
  <c r="P57" i="16" a="1"/>
  <c r="N57" i="16" a="1"/>
  <c r="L57" i="16" a="1"/>
  <c r="J57" i="16" a="1"/>
  <c r="H57" i="16" a="1"/>
  <c r="F57" i="16" a="1"/>
  <c r="D57" i="16" a="1"/>
  <c r="P56" i="16" a="1"/>
  <c r="N56" i="16" a="1"/>
  <c r="L56" i="16" a="1"/>
  <c r="J56" i="16" a="1"/>
  <c r="H56" i="16" a="1"/>
  <c r="F56" i="16" a="1"/>
  <c r="D56" i="16" a="1"/>
  <c r="P55" i="16" a="1"/>
  <c r="N55" i="16" a="1"/>
  <c r="L55" i="16" a="1"/>
  <c r="J55" i="16" a="1"/>
  <c r="H55" i="16" a="1"/>
  <c r="F55" i="16" a="1"/>
  <c r="D55" i="16" a="1"/>
  <c r="P54" i="16" a="1"/>
  <c r="N54" i="16" a="1"/>
  <c r="L54" i="16" a="1"/>
  <c r="J54" i="16" a="1"/>
  <c r="H54" i="16" a="1"/>
  <c r="F54" i="16" a="1"/>
  <c r="D54" i="16" a="1"/>
  <c r="P53" i="16" a="1"/>
  <c r="N53" i="16" a="1"/>
  <c r="L53" i="16" a="1"/>
  <c r="J53" i="16" a="1"/>
  <c r="H53" i="16" a="1"/>
  <c r="F53" i="16" a="1"/>
  <c r="D53" i="16" a="1"/>
  <c r="P60" i="15" a="1"/>
  <c r="N60" i="15" a="1"/>
  <c r="L60" i="15" a="1"/>
  <c r="J60" i="15" a="1"/>
  <c r="H60" i="15" a="1"/>
  <c r="F60" i="15" a="1"/>
  <c r="P59" i="15" a="1"/>
  <c r="N59" i="15" a="1"/>
  <c r="L59" i="15" a="1"/>
  <c r="J59" i="15" a="1"/>
  <c r="H59" i="15" a="1"/>
  <c r="F59" i="15" a="1"/>
  <c r="D59" i="15" a="1"/>
  <c r="P58" i="15" a="1"/>
  <c r="N58" i="15" a="1"/>
  <c r="L58" i="15" a="1"/>
  <c r="J58" i="15" a="1"/>
  <c r="H58" i="15" a="1"/>
  <c r="F58" i="15" a="1"/>
  <c r="D58" i="15" a="1"/>
  <c r="P57" i="15" a="1"/>
  <c r="N57" i="15" a="1"/>
  <c r="L57" i="15" a="1"/>
  <c r="J57" i="15" a="1"/>
  <c r="H57" i="15" a="1"/>
  <c r="F57" i="15" a="1"/>
  <c r="D57" i="15" a="1"/>
  <c r="P56" i="15" a="1"/>
  <c r="N56" i="15" a="1"/>
  <c r="L56" i="15" a="1"/>
  <c r="J56" i="15" a="1"/>
  <c r="H56" i="15" a="1"/>
  <c r="F56" i="15" a="1"/>
  <c r="D56" i="15" a="1"/>
  <c r="P55" i="15" a="1"/>
  <c r="N55" i="15" a="1"/>
  <c r="L55" i="15" a="1"/>
  <c r="J55" i="15" a="1"/>
  <c r="H55" i="15" a="1"/>
  <c r="F55" i="15" a="1"/>
  <c r="D55" i="15" a="1"/>
  <c r="P54" i="15" a="1"/>
  <c r="N54" i="15" a="1"/>
  <c r="L54" i="15" a="1"/>
  <c r="J54" i="15" a="1"/>
  <c r="H54" i="15" a="1"/>
  <c r="F54" i="15" a="1"/>
  <c r="D54" i="15" a="1"/>
  <c r="P53" i="15" a="1"/>
  <c r="N53" i="15" a="1"/>
  <c r="L53" i="15" a="1"/>
  <c r="J53" i="15" a="1"/>
  <c r="H53" i="15" a="1"/>
  <c r="F53" i="15" a="1"/>
  <c r="D53" i="15" a="1"/>
  <c r="D60" i="15" a="1"/>
  <c r="R60" i="15" s="1"/>
  <c r="P60" i="14" a="1"/>
  <c r="P59" i="14" a="1"/>
  <c r="P58" i="14" a="1"/>
  <c r="P57" i="14" a="1"/>
  <c r="P56" i="14" a="1"/>
  <c r="P55" i="14" a="1"/>
  <c r="P54" i="14" a="1"/>
  <c r="P53" i="14" a="1"/>
  <c r="N60" i="14" a="1"/>
  <c r="N59" i="14" a="1"/>
  <c r="N58" i="14" a="1"/>
  <c r="N57" i="14" a="1"/>
  <c r="N56" i="14" a="1"/>
  <c r="N55" i="14" a="1"/>
  <c r="N54" i="14" a="1"/>
  <c r="N53" i="14" a="1"/>
  <c r="L60" i="14" a="1"/>
  <c r="L59" i="14" a="1"/>
  <c r="L58" i="14" a="1"/>
  <c r="L57" i="14" a="1"/>
  <c r="L56" i="14" a="1"/>
  <c r="L55" i="14" a="1"/>
  <c r="L54" i="14" a="1"/>
  <c r="L53" i="14" a="1"/>
  <c r="J60" i="14" a="1"/>
  <c r="J59" i="14" a="1"/>
  <c r="J58" i="14" a="1"/>
  <c r="J57" i="14" a="1"/>
  <c r="J56" i="14" a="1"/>
  <c r="J55" i="14" a="1"/>
  <c r="J54" i="14" a="1"/>
  <c r="J53" i="14" a="1"/>
  <c r="H60" i="14" a="1"/>
  <c r="H59" i="14" a="1"/>
  <c r="H58" i="14" a="1"/>
  <c r="H57" i="14" a="1"/>
  <c r="H56" i="14" a="1"/>
  <c r="H55" i="14" a="1"/>
  <c r="H54" i="14" a="1"/>
  <c r="H53" i="14" a="1"/>
  <c r="P60" i="13" a="1"/>
  <c r="P59" i="13" a="1"/>
  <c r="P58" i="13" a="1"/>
  <c r="P57" i="13" a="1"/>
  <c r="P56" i="13" a="1"/>
  <c r="P55" i="13" a="1"/>
  <c r="P54" i="13" a="1"/>
  <c r="P53" i="13" a="1"/>
  <c r="N60" i="13" a="1"/>
  <c r="N59" i="13" a="1"/>
  <c r="N58" i="13" a="1"/>
  <c r="N57" i="13" a="1"/>
  <c r="N56" i="13" a="1"/>
  <c r="N55" i="13" a="1"/>
  <c r="N54" i="13" a="1"/>
  <c r="N53" i="13" a="1"/>
  <c r="L60" i="13" a="1"/>
  <c r="L59" i="13" a="1"/>
  <c r="L58" i="13" a="1"/>
  <c r="L57" i="13" a="1"/>
  <c r="L56" i="13" a="1"/>
  <c r="L55" i="13" a="1"/>
  <c r="L54" i="13" a="1"/>
  <c r="L53" i="13" a="1"/>
  <c r="P60" i="12" a="1"/>
  <c r="P59" i="12" a="1"/>
  <c r="P58" i="12" a="1"/>
  <c r="P57" i="12" a="1"/>
  <c r="P56" i="12" a="1"/>
  <c r="P55" i="12" a="1"/>
  <c r="P54" i="12" a="1"/>
  <c r="P53" i="12" a="1"/>
  <c r="N60" i="12" a="1"/>
  <c r="N59" i="12" a="1"/>
  <c r="N58" i="12" a="1"/>
  <c r="N57" i="12" a="1"/>
  <c r="N56" i="12" a="1"/>
  <c r="N55" i="12" a="1"/>
  <c r="N54" i="12" a="1"/>
  <c r="N53" i="12" a="1"/>
  <c r="L60" i="12" a="1"/>
  <c r="L59" i="12" a="1"/>
  <c r="L58" i="12" a="1"/>
  <c r="L57" i="12" a="1"/>
  <c r="L56" i="12" a="1"/>
  <c r="L55" i="12" a="1"/>
  <c r="L54" i="12" a="1"/>
  <c r="L53" i="12" a="1"/>
  <c r="J60" i="12" a="1"/>
  <c r="J59" i="12" a="1"/>
  <c r="J58" i="12" a="1"/>
  <c r="J57" i="12" a="1"/>
  <c r="J56" i="12" a="1"/>
  <c r="J55" i="12" a="1"/>
  <c r="J54" i="12" a="1"/>
  <c r="J53" i="12" a="1"/>
  <c r="H60" i="12" a="1"/>
  <c r="H59" i="12" a="1"/>
  <c r="H58" i="12" a="1"/>
  <c r="H57" i="12" a="1"/>
  <c r="H56" i="12" a="1"/>
  <c r="H55" i="12" a="1"/>
  <c r="H54" i="12" a="1"/>
  <c r="H53" i="12" a="1"/>
  <c r="F60" i="12" a="1"/>
  <c r="F59" i="12" a="1"/>
  <c r="F58" i="12" a="1"/>
  <c r="F57" i="12" a="1"/>
  <c r="F56" i="12" a="1"/>
  <c r="F55" i="12" a="1"/>
  <c r="F54" i="12" a="1"/>
  <c r="F53" i="12" a="1"/>
  <c r="D60" i="12" a="1"/>
  <c r="D59" i="12" a="1"/>
  <c r="D58" i="12" a="1"/>
  <c r="D57" i="12" a="1"/>
  <c r="D56" i="12" a="1"/>
  <c r="D55" i="12" a="1"/>
  <c r="D54" i="12" a="1"/>
  <c r="D53" i="12" a="1"/>
  <c r="F60" i="22" a="1"/>
  <c r="J55" i="22" a="1"/>
  <c r="J55" i="13" a="1"/>
  <c r="F60" i="23" a="1"/>
  <c r="L42" i="28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O60" i="27"/>
  <c r="M60" i="27"/>
  <c r="K60" i="27"/>
  <c r="I60" i="27"/>
  <c r="G60" i="27"/>
  <c r="E60" i="27"/>
  <c r="B60" i="27"/>
  <c r="Q59" i="27"/>
  <c r="O59" i="27"/>
  <c r="M59" i="27"/>
  <c r="K59" i="27"/>
  <c r="I59" i="27"/>
  <c r="G59" i="27"/>
  <c r="E59" i="27"/>
  <c r="B59" i="27"/>
  <c r="Q58" i="27"/>
  <c r="O58" i="27"/>
  <c r="M58" i="27"/>
  <c r="K58" i="27"/>
  <c r="I58" i="27"/>
  <c r="G58" i="27"/>
  <c r="E58" i="27"/>
  <c r="S58" i="27" s="1"/>
  <c r="B58" i="27"/>
  <c r="Q57" i="27"/>
  <c r="O57" i="27"/>
  <c r="M57" i="27"/>
  <c r="K57" i="27"/>
  <c r="I57" i="27"/>
  <c r="G57" i="27"/>
  <c r="E57" i="27"/>
  <c r="S57" i="27" s="1"/>
  <c r="B57" i="27"/>
  <c r="Q56" i="27"/>
  <c r="O56" i="27"/>
  <c r="M56" i="27"/>
  <c r="K56" i="27"/>
  <c r="I56" i="27"/>
  <c r="G56" i="27"/>
  <c r="E56" i="27"/>
  <c r="B56" i="27"/>
  <c r="Q55" i="27"/>
  <c r="O55" i="27"/>
  <c r="M55" i="27"/>
  <c r="K55" i="27"/>
  <c r="I55" i="27"/>
  <c r="G55" i="27"/>
  <c r="E55" i="27"/>
  <c r="B55" i="27"/>
  <c r="Q54" i="27"/>
  <c r="O54" i="27"/>
  <c r="M54" i="27"/>
  <c r="K54" i="27"/>
  <c r="I54" i="27"/>
  <c r="G54" i="27"/>
  <c r="E54" i="27"/>
  <c r="B54" i="27"/>
  <c r="Q53" i="27"/>
  <c r="O53" i="27"/>
  <c r="M53" i="27"/>
  <c r="K53" i="27"/>
  <c r="I53" i="27"/>
  <c r="G53" i="27"/>
  <c r="E53" i="27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O60" i="25"/>
  <c r="M60" i="25"/>
  <c r="K60" i="25"/>
  <c r="I60" i="25"/>
  <c r="G60" i="25"/>
  <c r="E60" i="25"/>
  <c r="S60" i="25" s="1"/>
  <c r="R60" i="25"/>
  <c r="B60" i="25"/>
  <c r="Q59" i="25"/>
  <c r="O59" i="25"/>
  <c r="M59" i="25"/>
  <c r="K59" i="25"/>
  <c r="I59" i="25"/>
  <c r="G59" i="25"/>
  <c r="E59" i="25"/>
  <c r="S59" i="25" s="1"/>
  <c r="B59" i="25"/>
  <c r="Q58" i="25"/>
  <c r="O58" i="25"/>
  <c r="M58" i="25"/>
  <c r="K58" i="25"/>
  <c r="I58" i="25"/>
  <c r="G58" i="25"/>
  <c r="E58" i="25"/>
  <c r="S58" i="25" s="1"/>
  <c r="B58" i="25"/>
  <c r="Q57" i="25"/>
  <c r="O57" i="25"/>
  <c r="M57" i="25"/>
  <c r="K57" i="25"/>
  <c r="I57" i="25"/>
  <c r="G57" i="25"/>
  <c r="E57" i="25"/>
  <c r="S57" i="25" s="1"/>
  <c r="B57" i="25"/>
  <c r="Q56" i="25"/>
  <c r="O56" i="25"/>
  <c r="M56" i="25"/>
  <c r="K56" i="25"/>
  <c r="I56" i="25"/>
  <c r="G56" i="25"/>
  <c r="E56" i="25"/>
  <c r="S56" i="25" s="1"/>
  <c r="B56" i="25"/>
  <c r="Q55" i="25"/>
  <c r="O55" i="25"/>
  <c r="M55" i="25"/>
  <c r="K55" i="25"/>
  <c r="I55" i="25"/>
  <c r="G55" i="25"/>
  <c r="E55" i="25"/>
  <c r="B55" i="25"/>
  <c r="Q54" i="25"/>
  <c r="O54" i="25"/>
  <c r="M54" i="25"/>
  <c r="K54" i="25"/>
  <c r="I54" i="25"/>
  <c r="G54" i="25"/>
  <c r="E54" i="25"/>
  <c r="B54" i="25"/>
  <c r="Q53" i="25"/>
  <c r="O53" i="25"/>
  <c r="M53" i="25"/>
  <c r="K53" i="25"/>
  <c r="I53" i="25"/>
  <c r="G53" i="25"/>
  <c r="E53" i="25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O60" i="24"/>
  <c r="M60" i="24"/>
  <c r="K60" i="24"/>
  <c r="I60" i="24"/>
  <c r="G60" i="24"/>
  <c r="E60" i="24"/>
  <c r="R60" i="24"/>
  <c r="B60" i="24"/>
  <c r="Q59" i="24"/>
  <c r="O59" i="24"/>
  <c r="M59" i="24"/>
  <c r="K59" i="24"/>
  <c r="I59" i="24"/>
  <c r="G59" i="24"/>
  <c r="E59" i="24"/>
  <c r="B59" i="24"/>
  <c r="Q58" i="24"/>
  <c r="O58" i="24"/>
  <c r="M58" i="24"/>
  <c r="K58" i="24"/>
  <c r="I58" i="24"/>
  <c r="G58" i="24"/>
  <c r="E58" i="24"/>
  <c r="B58" i="24"/>
  <c r="Q57" i="24"/>
  <c r="O57" i="24"/>
  <c r="M57" i="24"/>
  <c r="K57" i="24"/>
  <c r="I57" i="24"/>
  <c r="G57" i="24"/>
  <c r="E57" i="24"/>
  <c r="B57" i="24"/>
  <c r="Q56" i="24"/>
  <c r="O56" i="24"/>
  <c r="M56" i="24"/>
  <c r="K56" i="24"/>
  <c r="I56" i="24"/>
  <c r="G56" i="24"/>
  <c r="E56" i="24"/>
  <c r="B56" i="24"/>
  <c r="Q55" i="24"/>
  <c r="O55" i="24"/>
  <c r="M55" i="24"/>
  <c r="K55" i="24"/>
  <c r="I55" i="24"/>
  <c r="G55" i="24"/>
  <c r="E55" i="24"/>
  <c r="B55" i="24"/>
  <c r="Q54" i="24"/>
  <c r="O54" i="24"/>
  <c r="M54" i="24"/>
  <c r="K54" i="24"/>
  <c r="I54" i="24"/>
  <c r="G54" i="24"/>
  <c r="E54" i="24"/>
  <c r="B54" i="24"/>
  <c r="Q53" i="24"/>
  <c r="O53" i="24"/>
  <c r="M53" i="24"/>
  <c r="K53" i="24"/>
  <c r="I53" i="24"/>
  <c r="G53" i="24"/>
  <c r="E53" i="24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O60" i="23"/>
  <c r="M60" i="23"/>
  <c r="K60" i="23"/>
  <c r="I60" i="23"/>
  <c r="G60" i="23"/>
  <c r="E60" i="23"/>
  <c r="B60" i="23"/>
  <c r="Q59" i="23"/>
  <c r="O59" i="23"/>
  <c r="M59" i="23"/>
  <c r="K59" i="23"/>
  <c r="I59" i="23"/>
  <c r="G59" i="23"/>
  <c r="E59" i="23"/>
  <c r="S59" i="23" s="1"/>
  <c r="B59" i="23"/>
  <c r="Q58" i="23"/>
  <c r="O58" i="23"/>
  <c r="M58" i="23"/>
  <c r="K58" i="23"/>
  <c r="I58" i="23"/>
  <c r="G58" i="23"/>
  <c r="E58" i="23"/>
  <c r="B58" i="23"/>
  <c r="Q57" i="23"/>
  <c r="O57" i="23"/>
  <c r="M57" i="23"/>
  <c r="K57" i="23"/>
  <c r="I57" i="23"/>
  <c r="G57" i="23"/>
  <c r="E57" i="23"/>
  <c r="B57" i="23"/>
  <c r="Q56" i="23"/>
  <c r="O56" i="23"/>
  <c r="M56" i="23"/>
  <c r="K56" i="23"/>
  <c r="I56" i="23"/>
  <c r="G56" i="23"/>
  <c r="E56" i="23"/>
  <c r="B56" i="23"/>
  <c r="Q55" i="23"/>
  <c r="O55" i="23"/>
  <c r="M55" i="23"/>
  <c r="K55" i="23"/>
  <c r="I55" i="23"/>
  <c r="G55" i="23"/>
  <c r="E55" i="23"/>
  <c r="B55" i="23"/>
  <c r="Q54" i="23"/>
  <c r="O54" i="23"/>
  <c r="M54" i="23"/>
  <c r="K54" i="23"/>
  <c r="I54" i="23"/>
  <c r="G54" i="23"/>
  <c r="E54" i="23"/>
  <c r="B54" i="23"/>
  <c r="Q53" i="23"/>
  <c r="O53" i="23"/>
  <c r="M53" i="23"/>
  <c r="K53" i="23"/>
  <c r="I53" i="23"/>
  <c r="G53" i="23"/>
  <c r="E53" i="23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O60" i="22"/>
  <c r="M60" i="22"/>
  <c r="K60" i="22"/>
  <c r="I60" i="22"/>
  <c r="G60" i="22"/>
  <c r="E60" i="22"/>
  <c r="B60" i="22"/>
  <c r="Q59" i="22"/>
  <c r="O59" i="22"/>
  <c r="M59" i="22"/>
  <c r="K59" i="22"/>
  <c r="I59" i="22"/>
  <c r="G59" i="22"/>
  <c r="E59" i="22"/>
  <c r="B59" i="22"/>
  <c r="Q58" i="22"/>
  <c r="O58" i="22"/>
  <c r="M58" i="22"/>
  <c r="K58" i="22"/>
  <c r="I58" i="22"/>
  <c r="G58" i="22"/>
  <c r="E58" i="22"/>
  <c r="B58" i="22"/>
  <c r="Q57" i="22"/>
  <c r="O57" i="22"/>
  <c r="M57" i="22"/>
  <c r="K57" i="22"/>
  <c r="I57" i="22"/>
  <c r="G57" i="22"/>
  <c r="E57" i="22"/>
  <c r="B57" i="22"/>
  <c r="Q56" i="22"/>
  <c r="O56" i="22"/>
  <c r="M56" i="22"/>
  <c r="K56" i="22"/>
  <c r="I56" i="22"/>
  <c r="G56" i="22"/>
  <c r="E56" i="22"/>
  <c r="B56" i="22"/>
  <c r="Q55" i="22"/>
  <c r="O55" i="22"/>
  <c r="M55" i="22"/>
  <c r="K55" i="22"/>
  <c r="I55" i="22"/>
  <c r="G55" i="22"/>
  <c r="E55" i="22"/>
  <c r="B55" i="22"/>
  <c r="Q54" i="22"/>
  <c r="O54" i="22"/>
  <c r="M54" i="22"/>
  <c r="K54" i="22"/>
  <c r="I54" i="22"/>
  <c r="G54" i="22"/>
  <c r="E54" i="22"/>
  <c r="B54" i="22"/>
  <c r="Q53" i="22"/>
  <c r="O53" i="22"/>
  <c r="M53" i="22"/>
  <c r="K53" i="22"/>
  <c r="I53" i="22"/>
  <c r="G53" i="22"/>
  <c r="E53" i="22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O60" i="21"/>
  <c r="M60" i="21"/>
  <c r="K60" i="21"/>
  <c r="I60" i="21"/>
  <c r="G60" i="21"/>
  <c r="E60" i="21"/>
  <c r="B60" i="21"/>
  <c r="Q59" i="21"/>
  <c r="O59" i="21"/>
  <c r="M59" i="21"/>
  <c r="K59" i="21"/>
  <c r="I59" i="21"/>
  <c r="G59" i="21"/>
  <c r="E59" i="21"/>
  <c r="B59" i="21"/>
  <c r="Q58" i="21"/>
  <c r="O58" i="21"/>
  <c r="M58" i="21"/>
  <c r="K58" i="21"/>
  <c r="I58" i="21"/>
  <c r="G58" i="21"/>
  <c r="E58" i="21"/>
  <c r="B58" i="21"/>
  <c r="Q57" i="21"/>
  <c r="O57" i="21"/>
  <c r="M57" i="21"/>
  <c r="K57" i="21"/>
  <c r="I57" i="21"/>
  <c r="G57" i="21"/>
  <c r="E57" i="21"/>
  <c r="B57" i="21"/>
  <c r="Q56" i="21"/>
  <c r="O56" i="21"/>
  <c r="M56" i="21"/>
  <c r="K56" i="21"/>
  <c r="I56" i="21"/>
  <c r="G56" i="21"/>
  <c r="E56" i="21"/>
  <c r="B56" i="21"/>
  <c r="Q55" i="21"/>
  <c r="O55" i="21"/>
  <c r="M55" i="21"/>
  <c r="K55" i="21"/>
  <c r="I55" i="21"/>
  <c r="G55" i="21"/>
  <c r="E55" i="21"/>
  <c r="B55" i="21"/>
  <c r="Q54" i="21"/>
  <c r="O54" i="21"/>
  <c r="M54" i="21"/>
  <c r="K54" i="21"/>
  <c r="I54" i="21"/>
  <c r="G54" i="21"/>
  <c r="E54" i="21"/>
  <c r="B54" i="21"/>
  <c r="Q53" i="21"/>
  <c r="O53" i="21"/>
  <c r="M53" i="21"/>
  <c r="K53" i="21"/>
  <c r="I53" i="21"/>
  <c r="G53" i="21"/>
  <c r="E53" i="2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O60" i="20"/>
  <c r="M60" i="20"/>
  <c r="K60" i="20"/>
  <c r="I60" i="20"/>
  <c r="G60" i="20"/>
  <c r="E60" i="20"/>
  <c r="B60" i="20"/>
  <c r="Q59" i="20"/>
  <c r="O59" i="20"/>
  <c r="M59" i="20"/>
  <c r="K59" i="20"/>
  <c r="I59" i="20"/>
  <c r="G59" i="20"/>
  <c r="E59" i="20"/>
  <c r="B59" i="20"/>
  <c r="Q58" i="20"/>
  <c r="O58" i="20"/>
  <c r="M58" i="20"/>
  <c r="K58" i="20"/>
  <c r="I58" i="20"/>
  <c r="G58" i="20"/>
  <c r="E58" i="20"/>
  <c r="B58" i="20"/>
  <c r="Q57" i="20"/>
  <c r="O57" i="20"/>
  <c r="M57" i="20"/>
  <c r="K57" i="20"/>
  <c r="I57" i="20"/>
  <c r="G57" i="20"/>
  <c r="E57" i="20"/>
  <c r="B57" i="20"/>
  <c r="Q56" i="20"/>
  <c r="O56" i="20"/>
  <c r="M56" i="20"/>
  <c r="K56" i="20"/>
  <c r="I56" i="20"/>
  <c r="G56" i="20"/>
  <c r="E56" i="20"/>
  <c r="B56" i="20"/>
  <c r="Q55" i="20"/>
  <c r="O55" i="20"/>
  <c r="M55" i="20"/>
  <c r="K55" i="20"/>
  <c r="I55" i="20"/>
  <c r="G55" i="20"/>
  <c r="E55" i="20"/>
  <c r="B55" i="20"/>
  <c r="Q54" i="20"/>
  <c r="O54" i="20"/>
  <c r="M54" i="20"/>
  <c r="K54" i="20"/>
  <c r="I54" i="20"/>
  <c r="G54" i="20"/>
  <c r="E54" i="20"/>
  <c r="B54" i="20"/>
  <c r="Q53" i="20"/>
  <c r="O53" i="20"/>
  <c r="M53" i="20"/>
  <c r="K53" i="20"/>
  <c r="I53" i="20"/>
  <c r="G53" i="20"/>
  <c r="E53" i="20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O60" i="19"/>
  <c r="M60" i="19"/>
  <c r="K60" i="19"/>
  <c r="I60" i="19"/>
  <c r="G60" i="19"/>
  <c r="E60" i="19"/>
  <c r="B60" i="19"/>
  <c r="Q59" i="19"/>
  <c r="O59" i="19"/>
  <c r="M59" i="19"/>
  <c r="K59" i="19"/>
  <c r="I59" i="19"/>
  <c r="G59" i="19"/>
  <c r="E59" i="19"/>
  <c r="B59" i="19"/>
  <c r="Q58" i="19"/>
  <c r="O58" i="19"/>
  <c r="M58" i="19"/>
  <c r="K58" i="19"/>
  <c r="I58" i="19"/>
  <c r="G58" i="19"/>
  <c r="E58" i="19"/>
  <c r="B58" i="19"/>
  <c r="Q57" i="19"/>
  <c r="O57" i="19"/>
  <c r="M57" i="19"/>
  <c r="K57" i="19"/>
  <c r="I57" i="19"/>
  <c r="G57" i="19"/>
  <c r="E57" i="19"/>
  <c r="B57" i="19"/>
  <c r="Q56" i="19"/>
  <c r="O56" i="19"/>
  <c r="M56" i="19"/>
  <c r="K56" i="19"/>
  <c r="I56" i="19"/>
  <c r="G56" i="19"/>
  <c r="E56" i="19"/>
  <c r="B56" i="19"/>
  <c r="Q55" i="19"/>
  <c r="O55" i="19"/>
  <c r="M55" i="19"/>
  <c r="K55" i="19"/>
  <c r="I55" i="19"/>
  <c r="G55" i="19"/>
  <c r="E55" i="19"/>
  <c r="B55" i="19"/>
  <c r="Q54" i="19"/>
  <c r="O54" i="19"/>
  <c r="M54" i="19"/>
  <c r="K54" i="19"/>
  <c r="I54" i="19"/>
  <c r="G54" i="19"/>
  <c r="E54" i="19"/>
  <c r="B54" i="19"/>
  <c r="Q53" i="19"/>
  <c r="O53" i="19"/>
  <c r="M53" i="19"/>
  <c r="K53" i="19"/>
  <c r="I53" i="19"/>
  <c r="G53" i="19"/>
  <c r="E53" i="19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O60" i="18"/>
  <c r="M60" i="18"/>
  <c r="K60" i="18"/>
  <c r="I60" i="18"/>
  <c r="G60" i="18"/>
  <c r="E60" i="18"/>
  <c r="B60" i="18"/>
  <c r="Q59" i="18"/>
  <c r="O59" i="18"/>
  <c r="M59" i="18"/>
  <c r="K59" i="18"/>
  <c r="I59" i="18"/>
  <c r="G59" i="18"/>
  <c r="E59" i="18"/>
  <c r="B59" i="18"/>
  <c r="Q58" i="18"/>
  <c r="O58" i="18"/>
  <c r="M58" i="18"/>
  <c r="K58" i="18"/>
  <c r="I58" i="18"/>
  <c r="G58" i="18"/>
  <c r="E58" i="18"/>
  <c r="B58" i="18"/>
  <c r="Q57" i="18"/>
  <c r="O57" i="18"/>
  <c r="M57" i="18"/>
  <c r="K57" i="18"/>
  <c r="I57" i="18"/>
  <c r="G57" i="18"/>
  <c r="E57" i="18"/>
  <c r="B57" i="18"/>
  <c r="Q56" i="18"/>
  <c r="O56" i="18"/>
  <c r="M56" i="18"/>
  <c r="K56" i="18"/>
  <c r="I56" i="18"/>
  <c r="G56" i="18"/>
  <c r="E56" i="18"/>
  <c r="B56" i="18"/>
  <c r="Q55" i="18"/>
  <c r="O55" i="18"/>
  <c r="M55" i="18"/>
  <c r="K55" i="18"/>
  <c r="I55" i="18"/>
  <c r="G55" i="18"/>
  <c r="E55" i="18"/>
  <c r="B55" i="18"/>
  <c r="Q54" i="18"/>
  <c r="O54" i="18"/>
  <c r="M54" i="18"/>
  <c r="K54" i="18"/>
  <c r="I54" i="18"/>
  <c r="G54" i="18"/>
  <c r="E54" i="18"/>
  <c r="B54" i="18"/>
  <c r="Q53" i="18"/>
  <c r="O53" i="18"/>
  <c r="M53" i="18"/>
  <c r="K53" i="18"/>
  <c r="I53" i="18"/>
  <c r="G53" i="18"/>
  <c r="E53" i="18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O60" i="17"/>
  <c r="M60" i="17"/>
  <c r="K60" i="17"/>
  <c r="I60" i="17"/>
  <c r="G60" i="17"/>
  <c r="E60" i="17"/>
  <c r="B60" i="17"/>
  <c r="Q59" i="17"/>
  <c r="O59" i="17"/>
  <c r="M59" i="17"/>
  <c r="K59" i="17"/>
  <c r="I59" i="17"/>
  <c r="G59" i="17"/>
  <c r="E59" i="17"/>
  <c r="B59" i="17"/>
  <c r="Q58" i="17"/>
  <c r="O58" i="17"/>
  <c r="M58" i="17"/>
  <c r="K58" i="17"/>
  <c r="I58" i="17"/>
  <c r="G58" i="17"/>
  <c r="E58" i="17"/>
  <c r="B58" i="17"/>
  <c r="Q57" i="17"/>
  <c r="O57" i="17"/>
  <c r="M57" i="17"/>
  <c r="K57" i="17"/>
  <c r="I57" i="17"/>
  <c r="G57" i="17"/>
  <c r="E57" i="17"/>
  <c r="B57" i="17"/>
  <c r="Q56" i="17"/>
  <c r="O56" i="17"/>
  <c r="M56" i="17"/>
  <c r="K56" i="17"/>
  <c r="I56" i="17"/>
  <c r="G56" i="17"/>
  <c r="E56" i="17"/>
  <c r="B56" i="17"/>
  <c r="Q55" i="17"/>
  <c r="O55" i="17"/>
  <c r="M55" i="17"/>
  <c r="K55" i="17"/>
  <c r="I55" i="17"/>
  <c r="G55" i="17"/>
  <c r="E55" i="17"/>
  <c r="B55" i="17"/>
  <c r="Q54" i="17"/>
  <c r="O54" i="17"/>
  <c r="M54" i="17"/>
  <c r="K54" i="17"/>
  <c r="I54" i="17"/>
  <c r="G54" i="17"/>
  <c r="E54" i="17"/>
  <c r="B54" i="17"/>
  <c r="Q53" i="17"/>
  <c r="O53" i="17"/>
  <c r="M53" i="17"/>
  <c r="K53" i="17"/>
  <c r="I53" i="17"/>
  <c r="G53" i="17"/>
  <c r="E53" i="17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O60" i="16"/>
  <c r="M60" i="16"/>
  <c r="K60" i="16"/>
  <c r="I60" i="16"/>
  <c r="G60" i="16"/>
  <c r="E60" i="16"/>
  <c r="B60" i="16"/>
  <c r="Q59" i="16"/>
  <c r="O59" i="16"/>
  <c r="M59" i="16"/>
  <c r="K59" i="16"/>
  <c r="I59" i="16"/>
  <c r="G59" i="16"/>
  <c r="E59" i="16"/>
  <c r="B59" i="16"/>
  <c r="Q58" i="16"/>
  <c r="O58" i="16"/>
  <c r="M58" i="16"/>
  <c r="K58" i="16"/>
  <c r="I58" i="16"/>
  <c r="G58" i="16"/>
  <c r="E58" i="16"/>
  <c r="B58" i="16"/>
  <c r="Q57" i="16"/>
  <c r="O57" i="16"/>
  <c r="M57" i="16"/>
  <c r="K57" i="16"/>
  <c r="I57" i="16"/>
  <c r="G57" i="16"/>
  <c r="E57" i="16"/>
  <c r="B57" i="16"/>
  <c r="Q56" i="16"/>
  <c r="O56" i="16"/>
  <c r="M56" i="16"/>
  <c r="K56" i="16"/>
  <c r="I56" i="16"/>
  <c r="G56" i="16"/>
  <c r="E56" i="16"/>
  <c r="B56" i="16"/>
  <c r="Q55" i="16"/>
  <c r="O55" i="16"/>
  <c r="M55" i="16"/>
  <c r="K55" i="16"/>
  <c r="I55" i="16"/>
  <c r="G55" i="16"/>
  <c r="E55" i="16"/>
  <c r="B55" i="16"/>
  <c r="Q54" i="16"/>
  <c r="O54" i="16"/>
  <c r="M54" i="16"/>
  <c r="K54" i="16"/>
  <c r="I54" i="16"/>
  <c r="G54" i="16"/>
  <c r="E54" i="16"/>
  <c r="B54" i="16"/>
  <c r="Q53" i="16"/>
  <c r="O53" i="16"/>
  <c r="M53" i="16"/>
  <c r="K53" i="16"/>
  <c r="I53" i="16"/>
  <c r="G53" i="16"/>
  <c r="E53" i="16"/>
  <c r="S53" i="16" s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O60" i="15"/>
  <c r="M60" i="15"/>
  <c r="K60" i="15"/>
  <c r="I60" i="15"/>
  <c r="G60" i="15"/>
  <c r="E60" i="15"/>
  <c r="B60" i="15"/>
  <c r="Q59" i="15"/>
  <c r="O59" i="15"/>
  <c r="M59" i="15"/>
  <c r="K59" i="15"/>
  <c r="I59" i="15"/>
  <c r="G59" i="15"/>
  <c r="E59" i="15"/>
  <c r="B59" i="15"/>
  <c r="Q58" i="15"/>
  <c r="O58" i="15"/>
  <c r="M58" i="15"/>
  <c r="K58" i="15"/>
  <c r="I58" i="15"/>
  <c r="G58" i="15"/>
  <c r="E58" i="15"/>
  <c r="B58" i="15"/>
  <c r="Q57" i="15"/>
  <c r="O57" i="15"/>
  <c r="M57" i="15"/>
  <c r="K57" i="15"/>
  <c r="I57" i="15"/>
  <c r="G57" i="15"/>
  <c r="E57" i="15"/>
  <c r="B57" i="15"/>
  <c r="Q56" i="15"/>
  <c r="O56" i="15"/>
  <c r="M56" i="15"/>
  <c r="K56" i="15"/>
  <c r="I56" i="15"/>
  <c r="G56" i="15"/>
  <c r="E56" i="15"/>
  <c r="B56" i="15"/>
  <c r="Q55" i="15"/>
  <c r="O55" i="15"/>
  <c r="M55" i="15"/>
  <c r="K55" i="15"/>
  <c r="I55" i="15"/>
  <c r="G55" i="15"/>
  <c r="E55" i="15"/>
  <c r="B55" i="15"/>
  <c r="Q54" i="15"/>
  <c r="O54" i="15"/>
  <c r="M54" i="15"/>
  <c r="K54" i="15"/>
  <c r="I54" i="15"/>
  <c r="G54" i="15"/>
  <c r="E54" i="15"/>
  <c r="B54" i="15"/>
  <c r="Q53" i="15"/>
  <c r="O53" i="15"/>
  <c r="M53" i="15"/>
  <c r="K53" i="15"/>
  <c r="I53" i="15"/>
  <c r="G53" i="15"/>
  <c r="E53" i="15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O60" i="14"/>
  <c r="M60" i="14"/>
  <c r="K60" i="14"/>
  <c r="I60" i="14"/>
  <c r="G60" i="14"/>
  <c r="F60" i="14" a="1"/>
  <c r="E60" i="14"/>
  <c r="D60" i="14" a="1"/>
  <c r="B60" i="14"/>
  <c r="Q59" i="14"/>
  <c r="O59" i="14"/>
  <c r="M59" i="14"/>
  <c r="K59" i="14"/>
  <c r="I59" i="14"/>
  <c r="G59" i="14"/>
  <c r="F59" i="14" a="1"/>
  <c r="E59" i="14"/>
  <c r="D59" i="14" a="1"/>
  <c r="B59" i="14"/>
  <c r="Q58" i="14"/>
  <c r="O58" i="14"/>
  <c r="M58" i="14"/>
  <c r="K58" i="14"/>
  <c r="I58" i="14"/>
  <c r="G58" i="14"/>
  <c r="F58" i="14" a="1"/>
  <c r="E58" i="14"/>
  <c r="D58" i="14" a="1"/>
  <c r="B58" i="14"/>
  <c r="Q57" i="14"/>
  <c r="O57" i="14"/>
  <c r="M57" i="14"/>
  <c r="K57" i="14"/>
  <c r="I57" i="14"/>
  <c r="G57" i="14"/>
  <c r="F57" i="14" a="1"/>
  <c r="E57" i="14"/>
  <c r="D57" i="14" a="1"/>
  <c r="B57" i="14"/>
  <c r="Q56" i="14"/>
  <c r="O56" i="14"/>
  <c r="M56" i="14"/>
  <c r="K56" i="14"/>
  <c r="I56" i="14"/>
  <c r="G56" i="14"/>
  <c r="F56" i="14" a="1"/>
  <c r="E56" i="14"/>
  <c r="D56" i="14" a="1"/>
  <c r="B56" i="14"/>
  <c r="Q55" i="14"/>
  <c r="O55" i="14"/>
  <c r="M55" i="14"/>
  <c r="K55" i="14"/>
  <c r="I55" i="14"/>
  <c r="G55" i="14"/>
  <c r="F55" i="14" a="1"/>
  <c r="E55" i="14"/>
  <c r="D55" i="14" a="1"/>
  <c r="B55" i="14"/>
  <c r="Q54" i="14"/>
  <c r="O54" i="14"/>
  <c r="M54" i="14"/>
  <c r="K54" i="14"/>
  <c r="I54" i="14"/>
  <c r="G54" i="14"/>
  <c r="F54" i="14" a="1"/>
  <c r="E54" i="14"/>
  <c r="D54" i="14" a="1"/>
  <c r="B54" i="14"/>
  <c r="Q53" i="14"/>
  <c r="O53" i="14"/>
  <c r="M53" i="14"/>
  <c r="K53" i="14"/>
  <c r="I53" i="14"/>
  <c r="G53" i="14"/>
  <c r="F53" i="14" a="1"/>
  <c r="E53" i="14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O60" i="13"/>
  <c r="M60" i="13"/>
  <c r="K60" i="13"/>
  <c r="J60" i="13" a="1"/>
  <c r="I60" i="13"/>
  <c r="H60" i="13" a="1"/>
  <c r="G60" i="13"/>
  <c r="F60" i="13" a="1"/>
  <c r="E60" i="13"/>
  <c r="D60" i="13" a="1"/>
  <c r="B60" i="13"/>
  <c r="Q59" i="13"/>
  <c r="O59" i="13"/>
  <c r="M59" i="13"/>
  <c r="K59" i="13"/>
  <c r="J59" i="13" a="1"/>
  <c r="I59" i="13"/>
  <c r="H59" i="13" a="1"/>
  <c r="G59" i="13"/>
  <c r="F59" i="13" a="1"/>
  <c r="E59" i="13"/>
  <c r="D59" i="13" a="1"/>
  <c r="B59" i="13"/>
  <c r="Q58" i="13"/>
  <c r="O58" i="13"/>
  <c r="M58" i="13"/>
  <c r="K58" i="13"/>
  <c r="J58" i="13" a="1"/>
  <c r="I58" i="13"/>
  <c r="H58" i="13" a="1"/>
  <c r="G58" i="13"/>
  <c r="F58" i="13" a="1"/>
  <c r="E58" i="13"/>
  <c r="D58" i="13" a="1"/>
  <c r="B58" i="13"/>
  <c r="Q57" i="13"/>
  <c r="O57" i="13"/>
  <c r="M57" i="13"/>
  <c r="K57" i="13"/>
  <c r="J57" i="13" a="1"/>
  <c r="I57" i="13"/>
  <c r="H57" i="13" a="1"/>
  <c r="G57" i="13"/>
  <c r="F57" i="13" a="1"/>
  <c r="E57" i="13"/>
  <c r="D57" i="13" a="1"/>
  <c r="B57" i="13"/>
  <c r="Q56" i="13"/>
  <c r="O56" i="13"/>
  <c r="M56" i="13"/>
  <c r="K56" i="13"/>
  <c r="J56" i="13" a="1"/>
  <c r="I56" i="13"/>
  <c r="H56" i="13" a="1"/>
  <c r="G56" i="13"/>
  <c r="F56" i="13" a="1"/>
  <c r="E56" i="13"/>
  <c r="D56" i="13" a="1"/>
  <c r="B56" i="13"/>
  <c r="Q55" i="13"/>
  <c r="O55" i="13"/>
  <c r="M55" i="13"/>
  <c r="K55" i="13"/>
  <c r="I55" i="13"/>
  <c r="H55" i="13" a="1"/>
  <c r="G55" i="13"/>
  <c r="F55" i="13" a="1"/>
  <c r="E55" i="13"/>
  <c r="D55" i="13" a="1"/>
  <c r="B55" i="13"/>
  <c r="Q54" i="13"/>
  <c r="O54" i="13"/>
  <c r="M54" i="13"/>
  <c r="K54" i="13"/>
  <c r="J54" i="13" a="1"/>
  <c r="I54" i="13"/>
  <c r="H54" i="13" a="1"/>
  <c r="G54" i="13"/>
  <c r="F54" i="13" a="1"/>
  <c r="E54" i="13"/>
  <c r="D54" i="13" a="1"/>
  <c r="B54" i="13"/>
  <c r="Q53" i="13"/>
  <c r="O53" i="13"/>
  <c r="M53" i="13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O60" i="12"/>
  <c r="M60" i="12"/>
  <c r="K60" i="12"/>
  <c r="I60" i="12"/>
  <c r="G60" i="12"/>
  <c r="E60" i="12"/>
  <c r="B60" i="12"/>
  <c r="Q59" i="12"/>
  <c r="O59" i="12"/>
  <c r="M59" i="12"/>
  <c r="K59" i="12"/>
  <c r="I59" i="12"/>
  <c r="G59" i="12"/>
  <c r="E59" i="12"/>
  <c r="B59" i="12"/>
  <c r="Q58" i="12"/>
  <c r="O58" i="12"/>
  <c r="M58" i="12"/>
  <c r="K58" i="12"/>
  <c r="I58" i="12"/>
  <c r="G58" i="12"/>
  <c r="E58" i="12"/>
  <c r="B58" i="12"/>
  <c r="Q57" i="12"/>
  <c r="O57" i="12"/>
  <c r="M57" i="12"/>
  <c r="K57" i="12"/>
  <c r="I57" i="12"/>
  <c r="G57" i="12"/>
  <c r="E57" i="12"/>
  <c r="B57" i="12"/>
  <c r="Q56" i="12"/>
  <c r="O56" i="12"/>
  <c r="M56" i="12"/>
  <c r="K56" i="12"/>
  <c r="I56" i="12"/>
  <c r="G56" i="12"/>
  <c r="E56" i="12"/>
  <c r="B56" i="12"/>
  <c r="Q55" i="12"/>
  <c r="O55" i="12"/>
  <c r="M55" i="12"/>
  <c r="K55" i="12"/>
  <c r="I55" i="12"/>
  <c r="G55" i="12"/>
  <c r="E55" i="12"/>
  <c r="B55" i="12"/>
  <c r="Q54" i="12"/>
  <c r="O54" i="12"/>
  <c r="M54" i="12"/>
  <c r="K54" i="12"/>
  <c r="I54" i="12"/>
  <c r="G54" i="12"/>
  <c r="E54" i="12"/>
  <c r="B54" i="12"/>
  <c r="Q53" i="12"/>
  <c r="O53" i="12"/>
  <c r="M53" i="12"/>
  <c r="K53" i="12"/>
  <c r="I53" i="12"/>
  <c r="G53" i="12"/>
  <c r="E53" i="12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3" i="12" l="1"/>
  <c r="S60" i="19"/>
  <c r="S56" i="27"/>
  <c r="S53" i="14"/>
  <c r="S60" i="23"/>
  <c r="S57" i="24"/>
  <c r="S55" i="18"/>
  <c r="S60" i="21"/>
  <c r="S59" i="21"/>
  <c r="S58" i="21"/>
  <c r="S53" i="21"/>
  <c r="S55" i="21"/>
  <c r="S54" i="21"/>
  <c r="S56" i="21"/>
  <c r="S55" i="20"/>
  <c r="S60" i="15"/>
  <c r="S55" i="13"/>
  <c r="S57" i="21"/>
  <c r="S53" i="15"/>
  <c r="S60" i="14"/>
  <c r="S57" i="14"/>
  <c r="S58" i="14"/>
  <c r="S56" i="14"/>
  <c r="S55" i="14"/>
  <c r="S59" i="14"/>
  <c r="S54" i="14"/>
  <c r="S60" i="20"/>
  <c r="S53" i="20"/>
  <c r="S59" i="20"/>
  <c r="S54" i="20"/>
  <c r="S56" i="20"/>
  <c r="S57" i="20"/>
  <c r="S58" i="20"/>
  <c r="S58" i="24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R60" i="27" s="1"/>
  <c r="R59" i="27" s="1"/>
  <c r="R58" i="27" s="1"/>
  <c r="R57" i="27" s="1"/>
  <c r="R56" i="27" s="1"/>
  <c r="R55" i="27" s="1"/>
  <c r="R54" i="27" s="1"/>
  <c r="R53" i="27" s="1"/>
  <c r="R58" i="25" s="1"/>
  <c r="R57" i="25" s="1"/>
  <c r="R53" i="25" s="1"/>
  <c r="R59" i="24" s="1"/>
  <c r="R57" i="24" s="1"/>
  <c r="R59" i="23" s="1"/>
  <c r="R58" i="23" s="1"/>
  <c r="R57" i="23" s="1"/>
  <c r="R54" i="23" s="1"/>
  <c r="R60" i="22" s="1"/>
  <c r="R59" i="22" s="1"/>
  <c r="R58" i="22" s="1"/>
  <c r="R57" i="22" s="1"/>
  <c r="R60" i="21" s="1"/>
  <c r="R57" i="21" s="1"/>
  <c r="R56" i="21" s="1"/>
  <c r="R54" i="21" s="1"/>
  <c r="R53" i="21" s="1"/>
  <c r="R60" i="20" s="1"/>
  <c r="R59" i="20" s="1"/>
  <c r="R58" i="20" s="1"/>
  <c r="R57" i="20" s="1"/>
  <c r="R55" i="20" s="1"/>
  <c r="R55" i="23" l="1"/>
  <c r="R56" i="24"/>
  <c r="R56" i="18"/>
  <c r="R54" i="18"/>
  <c r="R57" i="17"/>
  <c r="R59" i="21"/>
  <c r="M41" i="28"/>
  <c r="R55" i="25"/>
  <c r="R55" i="21"/>
  <c r="R56" i="20"/>
  <c r="R55" i="17"/>
  <c r="R55" i="13"/>
  <c r="B66" i="13" s="1" a="1"/>
  <c r="R58" i="21"/>
  <c r="R54" i="14"/>
  <c r="B66" i="14" s="1" a="1"/>
  <c r="R53" i="20"/>
  <c r="R54" i="20"/>
  <c r="R53" i="22"/>
  <c r="R58" i="24"/>
  <c r="R55" i="24"/>
  <c r="R54" i="24"/>
  <c r="R53" i="24"/>
  <c r="R54" i="22"/>
  <c r="R55" i="22"/>
  <c r="R56" i="22"/>
  <c r="R54" i="15"/>
  <c r="R59" i="15"/>
  <c r="R55" i="15"/>
  <c r="R58" i="15"/>
  <c r="R57" i="15"/>
  <c r="R57" i="16"/>
  <c r="R54" i="16"/>
  <c r="R60" i="16"/>
  <c r="R56" i="16"/>
  <c r="R53" i="16"/>
  <c r="R55" i="16"/>
  <c r="R54" i="17"/>
  <c r="B66" i="27" a="1"/>
  <c r="M38" i="28"/>
  <c r="R54" i="25"/>
  <c r="R56" i="25"/>
  <c r="R59" i="25"/>
  <c r="R60" i="23"/>
  <c r="R53" i="23"/>
  <c r="R56" i="23"/>
  <c r="B66" i="18" l="1" a="1"/>
  <c r="B48" i="28" a="1"/>
  <c r="B66" i="25" a="1"/>
  <c r="B66" i="21" a="1"/>
  <c r="B66" i="17" a="1"/>
  <c r="B66" i="20" a="1"/>
  <c r="B66" i="24" a="1"/>
  <c r="B66" i="22" a="1"/>
  <c r="B66" i="15" a="1"/>
  <c r="B66" i="16" a="1"/>
  <c r="B66" i="23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48" i="28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B66" i="24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P60" i="19"/>
  <c r="N60" i="19"/>
  <c r="L60" i="19"/>
  <c r="J60" i="19"/>
  <c r="R60" i="19" s="1"/>
  <c r="H60" i="19"/>
  <c r="F60" i="19"/>
  <c r="D60" i="19"/>
  <c r="P59" i="19"/>
  <c r="N59" i="19"/>
  <c r="L59" i="19"/>
  <c r="J59" i="19"/>
  <c r="H59" i="19"/>
  <c r="R59" i="19" s="1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P60" i="12"/>
  <c r="N60" i="12"/>
  <c r="L60" i="12"/>
  <c r="J60" i="12"/>
  <c r="R60" i="12" s="1"/>
  <c r="H60" i="12"/>
  <c r="F60" i="12"/>
  <c r="D60" i="12"/>
  <c r="P59" i="12"/>
  <c r="N59" i="12"/>
  <c r="L59" i="12"/>
  <c r="J59" i="12"/>
  <c r="R59" i="12" s="1"/>
  <c r="H59" i="12"/>
  <c r="F59" i="12"/>
  <c r="D59" i="12"/>
  <c r="P58" i="12"/>
  <c r="N58" i="12"/>
  <c r="L58" i="12"/>
  <c r="J58" i="12"/>
  <c r="R58" i="12" s="1"/>
  <c r="H58" i="12"/>
  <c r="F58" i="12"/>
  <c r="D58" i="12"/>
  <c r="P57" i="12"/>
  <c r="N57" i="12"/>
  <c r="L57" i="12"/>
  <c r="J57" i="12"/>
  <c r="R57" i="12" s="1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R53" i="12" l="1"/>
  <c r="R58" i="19"/>
  <c r="R57" i="19" s="1"/>
  <c r="R56" i="19" s="1"/>
  <c r="R55" i="19" s="1"/>
  <c r="R54" i="19" s="1"/>
  <c r="R53" i="19" s="1"/>
  <c r="R60" i="18" s="1"/>
  <c r="R59" i="18" s="1"/>
  <c r="R58" i="18" s="1"/>
  <c r="R57" i="18" s="1"/>
  <c r="R55" i="18" s="1"/>
  <c r="R53" i="18" s="1"/>
  <c r="R60" i="17" s="1"/>
  <c r="R59" i="17" s="1"/>
  <c r="R58" i="17" s="1"/>
  <c r="R56" i="17" s="1"/>
  <c r="R53" i="17" s="1"/>
  <c r="R59" i="16" s="1"/>
  <c r="R58" i="16" s="1"/>
  <c r="R56" i="15" s="1"/>
  <c r="R53" i="15" s="1"/>
  <c r="R60" i="14" s="1"/>
  <c r="R59" i="14" s="1"/>
  <c r="R58" i="14" s="1"/>
  <c r="R57" i="14" s="1"/>
  <c r="R56" i="14" s="1"/>
  <c r="R55" i="14" s="1"/>
  <c r="R53" i="14" s="1"/>
  <c r="R60" i="13" s="1"/>
  <c r="R59" i="13" s="1"/>
  <c r="R58" i="13" s="1"/>
  <c r="R57" i="13" s="1"/>
  <c r="R56" i="13" s="1"/>
  <c r="R54" i="13" s="1"/>
  <c r="R53" i="13" s="1"/>
  <c r="R56" i="12" s="1"/>
  <c r="R55" i="12" s="1"/>
  <c r="R54" i="12" s="1"/>
  <c r="M42" i="28" s="1"/>
  <c r="M40" i="28" s="1"/>
  <c r="M39" i="28" s="1"/>
  <c r="M37" i="28" s="1"/>
  <c r="B66" i="12" l="1" a="1"/>
  <c r="B66" i="12" s="1"/>
  <c r="B66" i="19" a="1"/>
  <c r="B66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<sst xmlns="http://schemas.openxmlformats.org/spreadsheetml/2006/main" count="1378" uniqueCount="238">
  <si>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</si>
  <si>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</si>
  <si>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</si>
  <si>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</si>
  <si>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</si>
  <si>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</si>
  <si>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</si>
  <si>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</si>
  <si>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</si>
  <si>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</si>
  <si>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</si>
  <si>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</si>
  <si>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</si>
  <si>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</si>
  <si>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</si>
  <si>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</si>
  <si>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</si>
  <si>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</si>
  <si>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</si>
  <si>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</si>
  <si>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</si>
  <si>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</si>
  <si>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</si>
  <si>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</si>
  <si>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</si>
  <si>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</si>
  <si>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</si>
  <si>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</si>
  <si>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</si>
  <si>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</si>
  <si>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</si>
  <si>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</si>
  <si>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</si>
  <si>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</si>
  <si>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</si>
  <si>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</si>
  <si>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</si>
  <si>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</si>
  <si>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</si>
  <si>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</si>
  <si>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</si>
  <si>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</si>
  <si>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</si>
  <si>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</si>
  <si>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</si>
  <si>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</si>
  <si>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</si>
  <si>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</si>
  <si>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</si>
  <si>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</si>
  <si>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</si>
  <si>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</si>
  <si>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</si>
  <si>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</si>
  <si>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</si>
  <si>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</si>
  <si>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</si>
  <si>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</si>
  <si>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</si>
  <si>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</si>
  <si>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</si>
  <si>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</si>
  <si>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</si>
  <si>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</si>
  <si>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</si>
  <si>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</si>
  <si>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</si>
  <si>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</si>
  <si>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</si>
  <si>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</si>
  <si>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</si>
  <si>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</si>
  <si>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</si>
  <si>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</si>
  <si>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</si>
  <si>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</si>
  <si>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</si>
  <si>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</si>
  <si>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</si>
  <si>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</si>
  <si>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</si>
  <si>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</si>
  <si>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</si>
  <si>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</si>
  <si>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</si>
  <si>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</si>
  <si>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</si>
  <si>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</si>
  <si>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</si>
  <si>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</si>
  <si>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</si>
  <si>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</si>
  <si>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</si>
  <si>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</si>
  <si>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</si>
  <si>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</si>
  <si>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</si>
  <si>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</si>
  <si>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</si>
  <si>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</si>
  <si>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</si>
  <si>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</si>
  <si>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</si>
  <si>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</si>
  <si>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</si>
  <si>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</si>
  <si>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</si>
  <si>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</si>
  <si>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</si>
  <si>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</si>
  <si>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</si>
  <si>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</si>
  <si>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</si>
  <si>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</si>
  <si>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</si>
  <si>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</si>
  <si>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</si>
  <si>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</si>
  <si>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</si>
  <si>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</si>
  <si>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</si>
  <si>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</si>
  <si>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</si>
  <si>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</si>
  <si>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</si>
  <si>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</si>
  <si>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</si>
  <si>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</si>
  <si>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</si>
  <si>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</si>
  <si>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</si>
  <si>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</si>
  <si>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</si>
  <si>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</si>
  <si>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</si>
  <si>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</si>
  <si>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</si>
  <si>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</si>
  <si>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</si>
  <si>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</si>
  <si>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</si>
  <si>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</si>
  <si>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</si>
  <si>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</si>
  <si>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</si>
  <si>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</si>
  <si>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</si>
  <si>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</si>
  <si>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</si>
  <si>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</si>
  <si>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</si>
  <si>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</si>
  <si>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</si>
  <si>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</si>
  <si>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</si>
  <si>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</si>
  <si>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</si>
  <si>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</si>
  <si>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</si>
  <si>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</si>
  <si>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</si>
  <si>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</si>
  <si>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</si>
  <si>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</si>
  <si>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</si>
  <si>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</si>
  <si>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</si>
  <si>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</si>
  <si>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</si>
  <si>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</si>
  <si>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</si>
  <si>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</si>
  <si>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</si>
  <si>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</si>
  <si>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</si>
  <si>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</si>
  <si>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</si>
  <si>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</si>
  <si>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</si>
  <si>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</si>
  <si>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</si>
  <si>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</si>
  <si>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</si>
  <si>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</si>
  <si>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</si>
  <si>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</si>
  <si>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</si>
  <si>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</si>
  <si>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</si>
  <si>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</si>
  <si>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</si>
  <si>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</si>
  <si>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</si>
  <si>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</si>
  <si>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</si>
  <si>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</si>
  <si>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</si>
  <si>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</si>
  <si>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</si>
  <si>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</si>
  <si>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</si>
  <si>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</si>
  <si>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</si>
  <si>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</si>
  <si>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</si>
  <si>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</si>
  <si>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</si>
  <si>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</si>
  <si>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</si>
  <si>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</si>
  <si>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</si>
  <si>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</si>
  <si>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</si>
  <si>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</si>
  <si>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</si>
  <si>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</si>
  <si>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</si>
  <si>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</si>
  <si>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</si>
  <si>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</si>
  <si>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</si>
  <si>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</si>
  <si>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</si>
  <si>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</si>
  <si>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</si>
  <si>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</si>
  <si>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</si>
  <si>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</si>
  <si>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</si>
  <si>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</si>
  <si>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</si>
  <si>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</si>
  <si>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</si>
  <si>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</si>
  <si>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</si>
  <si>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</si>
  <si>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</si>
  <si>
    <t>SURGERES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</si>
</sst>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A16" zoomScale="112" zoomScaleNormal="112" workbookViewId="0">
      <selection activeCell="L21" sqref="L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28</v>
      </c>
      <c r="C9" s="182"/>
      <c r="D9" s="183"/>
      <c r="E9" s="52">
        <v>24</v>
      </c>
      <c r="F9" s="184" t="s">
        <v>32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29</v>
      </c>
      <c r="C10" s="172"/>
      <c r="D10" s="173"/>
      <c r="E10" s="53">
        <v>28</v>
      </c>
      <c r="F10" s="171" t="s">
        <v>33</v>
      </c>
      <c r="G10" s="172"/>
      <c r="H10" s="172"/>
      <c r="I10" s="172"/>
      <c r="J10" s="172"/>
      <c r="K10" s="173"/>
      <c r="L10" s="57">
        <v>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30</v>
      </c>
      <c r="C11" s="172"/>
      <c r="D11" s="173"/>
      <c r="E11" s="54">
        <v>20</v>
      </c>
      <c r="F11" s="171" t="s">
        <v>237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31</v>
      </c>
      <c r="C12" s="176"/>
      <c r="D12" s="177"/>
      <c r="E12" s="55">
        <v>36</v>
      </c>
      <c r="F12" s="178" t="s">
        <v>34</v>
      </c>
      <c r="G12" s="179"/>
      <c r="H12" s="179"/>
      <c r="I12" s="179"/>
      <c r="J12" s="179"/>
      <c r="K12" s="180"/>
      <c r="L12" s="58">
        <v>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 xml:space="preserve"> ST XANDRE 1</v>
      </c>
      <c r="C15" s="168"/>
      <c r="D15" s="170"/>
      <c r="E15" s="52">
        <v>14</v>
      </c>
      <c r="F15" s="150" t="str">
        <f>F11</f>
        <v>SURGERES 1</v>
      </c>
      <c r="G15" s="151"/>
      <c r="H15" s="151"/>
      <c r="I15" s="151"/>
      <c r="J15" s="151"/>
      <c r="K15" s="152"/>
      <c r="L15" s="56">
        <v>22</v>
      </c>
    </row>
    <row r="16" spans="2:19" ht="12.95" customHeight="1" x14ac:dyDescent="0.25">
      <c r="B16" s="150" t="str">
        <f>B9</f>
        <v>ROCHEFORT PM2</v>
      </c>
      <c r="C16" s="151"/>
      <c r="D16" s="152"/>
      <c r="E16" s="53">
        <v>20</v>
      </c>
      <c r="F16" s="150" t="str">
        <f>B11</f>
        <v>CHATELAILLON 2</v>
      </c>
      <c r="G16" s="151"/>
      <c r="H16" s="151"/>
      <c r="I16" s="151"/>
      <c r="J16" s="151"/>
      <c r="K16" s="152"/>
      <c r="L16" s="57">
        <v>16</v>
      </c>
    </row>
    <row r="17" spans="2:12" ht="12.95" customHeight="1" x14ac:dyDescent="0.25">
      <c r="B17" s="150" t="str">
        <f>B10</f>
        <v>MIREUIL 1</v>
      </c>
      <c r="C17" s="151"/>
      <c r="D17" s="152"/>
      <c r="E17" s="54">
        <v>16</v>
      </c>
      <c r="F17" s="150" t="str">
        <f>B12</f>
        <v>MARANS 1</v>
      </c>
      <c r="G17" s="151"/>
      <c r="H17" s="151"/>
      <c r="I17" s="151"/>
      <c r="J17" s="151"/>
      <c r="K17" s="152"/>
      <c r="L17" s="57">
        <v>20</v>
      </c>
    </row>
    <row r="18" spans="2:12" ht="12.95" customHeight="1" thickBot="1" x14ac:dyDescent="0.3">
      <c r="B18" s="132" t="str">
        <f>F10</f>
        <v>STE MARIE DE RE 1</v>
      </c>
      <c r="C18" s="133"/>
      <c r="D18" s="134"/>
      <c r="E18" s="55">
        <v>36</v>
      </c>
      <c r="F18" s="156" t="str">
        <f>F12</f>
        <v>LES MATHES 1</v>
      </c>
      <c r="G18" s="157"/>
      <c r="H18" s="157"/>
      <c r="I18" s="157"/>
      <c r="J18" s="157"/>
      <c r="K18" s="15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156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MIREUIL 1</v>
      </c>
      <c r="C21" s="165"/>
      <c r="D21" s="166"/>
      <c r="E21" s="52">
        <v>20</v>
      </c>
      <c r="F21" s="167" t="str">
        <f>B11</f>
        <v>CHATELAILLON 2</v>
      </c>
      <c r="G21" s="168"/>
      <c r="H21" s="168"/>
      <c r="I21" s="168"/>
      <c r="J21" s="168"/>
      <c r="K21" s="168"/>
      <c r="L21" s="56">
        <v>16</v>
      </c>
    </row>
    <row r="22" spans="2:12" ht="12.95" customHeight="1" x14ac:dyDescent="0.25">
      <c r="B22" s="150" t="str">
        <f>B9</f>
        <v>ROCHEFORT PM2</v>
      </c>
      <c r="C22" s="151"/>
      <c r="D22" s="152"/>
      <c r="E22" s="53">
        <v>14</v>
      </c>
      <c r="F22" s="150" t="str">
        <f>B12</f>
        <v>MARANS 1</v>
      </c>
      <c r="G22" s="151"/>
      <c r="H22" s="151"/>
      <c r="I22" s="151"/>
      <c r="J22" s="151"/>
      <c r="K22" s="152"/>
      <c r="L22" s="57">
        <v>22</v>
      </c>
    </row>
    <row r="23" spans="2:12" ht="12.95" customHeight="1" x14ac:dyDescent="0.25">
      <c r="B23" s="150" t="str">
        <f>F10</f>
        <v>STE MARIE DE RE 1</v>
      </c>
      <c r="C23" s="151"/>
      <c r="D23" s="152"/>
      <c r="E23" s="54">
        <v>26</v>
      </c>
      <c r="F23" s="150" t="str">
        <f>F11</f>
        <v>SURGERES 1</v>
      </c>
      <c r="G23" s="151"/>
      <c r="H23" s="151"/>
      <c r="I23" s="151"/>
      <c r="J23" s="151"/>
      <c r="K23" s="152"/>
      <c r="L23" s="57">
        <v>10</v>
      </c>
    </row>
    <row r="24" spans="2:12" ht="12.95" customHeight="1" thickBot="1" x14ac:dyDescent="0.3">
      <c r="B24" s="132" t="str">
        <f>F9</f>
        <v xml:space="preserve"> ST XANDRE 1</v>
      </c>
      <c r="C24" s="133"/>
      <c r="D24" s="134"/>
      <c r="E24" s="55">
        <v>22</v>
      </c>
      <c r="F24" s="156" t="str">
        <f>F12</f>
        <v>LES MATHES 1</v>
      </c>
      <c r="G24" s="157"/>
      <c r="H24" s="157"/>
      <c r="I24" s="157"/>
      <c r="J24" s="157"/>
      <c r="K24" s="15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157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STE MARIE DE RE 1</v>
      </c>
      <c r="C27" s="142"/>
      <c r="D27" s="143"/>
      <c r="E27" s="52">
        <v>20</v>
      </c>
      <c r="F27" s="167" t="str">
        <f>F9</f>
        <v xml:space="preserve"> ST XANDRE 1</v>
      </c>
      <c r="G27" s="168"/>
      <c r="H27" s="168"/>
      <c r="I27" s="168"/>
      <c r="J27" s="168"/>
      <c r="K27" s="168"/>
      <c r="L27" s="56">
        <v>16</v>
      </c>
    </row>
    <row r="28" spans="2:12" ht="12.95" customHeight="1" x14ac:dyDescent="0.25">
      <c r="B28" s="150" t="str">
        <f>B9</f>
        <v>ROCHEFORT PM2</v>
      </c>
      <c r="C28" s="151"/>
      <c r="D28" s="152"/>
      <c r="E28" s="53">
        <v>14</v>
      </c>
      <c r="F28" s="128" t="str">
        <f>B10</f>
        <v>MIREUIL 1</v>
      </c>
      <c r="G28" s="129"/>
      <c r="H28" s="129"/>
      <c r="I28" s="129"/>
      <c r="J28" s="129"/>
      <c r="K28" s="130"/>
      <c r="L28" s="57">
        <v>22</v>
      </c>
    </row>
    <row r="29" spans="2:12" ht="12.95" customHeight="1" x14ac:dyDescent="0.25">
      <c r="B29" s="128" t="str">
        <f>F11</f>
        <v>SURGERES 1</v>
      </c>
      <c r="C29" s="129"/>
      <c r="D29" s="130"/>
      <c r="E29" s="54">
        <v>10</v>
      </c>
      <c r="F29" s="128" t="str">
        <f>B12</f>
        <v>MARANS 1</v>
      </c>
      <c r="G29" s="129"/>
      <c r="H29" s="129"/>
      <c r="I29" s="129"/>
      <c r="J29" s="129"/>
      <c r="K29" s="130"/>
      <c r="L29" s="57">
        <v>26</v>
      </c>
    </row>
    <row r="30" spans="2:12" ht="12.95" customHeight="1" thickBot="1" x14ac:dyDescent="0.3">
      <c r="B30" s="132" t="str">
        <f>B11</f>
        <v>CHATELAILLON 2</v>
      </c>
      <c r="C30" s="133"/>
      <c r="D30" s="134"/>
      <c r="E30" s="55">
        <v>12</v>
      </c>
      <c r="F30" s="156" t="str">
        <f>F12</f>
        <v>LES MATHES 1</v>
      </c>
      <c r="G30" s="157"/>
      <c r="H30" s="157"/>
      <c r="I30" s="157"/>
      <c r="J30" s="157"/>
      <c r="K30" s="158"/>
      <c r="L30" s="58">
        <v>24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158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CHATELAILLON 2</v>
      </c>
      <c r="C33" s="165"/>
      <c r="D33" s="166"/>
      <c r="E33" s="52"/>
      <c r="F33" s="128" t="str">
        <f>B12</f>
        <v>MARANS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ROCHEFORT PM2</v>
      </c>
      <c r="C34" s="151"/>
      <c r="D34" s="152"/>
      <c r="E34" s="53"/>
      <c r="F34" s="150" t="str">
        <f>F10</f>
        <v>STE MARIE DE RE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 xml:space="preserve"> ST XANDRE 1</v>
      </c>
      <c r="C35" s="129"/>
      <c r="D35" s="130"/>
      <c r="E35" s="54"/>
      <c r="F35" s="128" t="str">
        <f>B10</f>
        <v>MIREUIL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SURGERES 1</v>
      </c>
      <c r="C36" s="139"/>
      <c r="D36" s="169"/>
      <c r="E36" s="55"/>
      <c r="F36" s="156" t="str">
        <f>F12</f>
        <v>LES MATHES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158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1</v>
      </c>
      <c r="C39" s="165"/>
      <c r="D39" s="166"/>
      <c r="E39" s="52"/>
      <c r="F39" s="167" t="str">
        <f>F9</f>
        <v xml:space="preserve"> ST XANDRE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ROCHEFORT PM2</v>
      </c>
      <c r="C40" s="151"/>
      <c r="D40" s="152"/>
      <c r="E40" s="53"/>
      <c r="F40" s="150" t="str">
        <f>F11</f>
        <v>SURGERES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STE MARIE DE RE 1</v>
      </c>
      <c r="C41" s="129"/>
      <c r="D41" s="130"/>
      <c r="E41" s="54"/>
      <c r="F41" s="128" t="str">
        <f>B11</f>
        <v>CHATELAILLON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MIREUIL 1</v>
      </c>
      <c r="C42" s="133"/>
      <c r="D42" s="134"/>
      <c r="E42" s="55"/>
      <c r="F42" s="156" t="str">
        <f>F12</f>
        <v>LES MATHES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159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SURGERES 1</v>
      </c>
      <c r="C45" s="142"/>
      <c r="D45" s="143"/>
      <c r="E45" s="59"/>
      <c r="F45" s="144" t="str">
        <f>B10</f>
        <v>MIREUIL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 xml:space="preserve"> ST XANDRE 1</v>
      </c>
      <c r="C46" s="151"/>
      <c r="D46" s="152"/>
      <c r="E46" s="60"/>
      <c r="F46" s="128" t="str">
        <f>B11</f>
        <v>CHATELAILLON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STE MARIE DE RE 1</v>
      </c>
      <c r="C47" s="129"/>
      <c r="D47" s="130"/>
      <c r="E47" s="61"/>
      <c r="F47" s="128" t="str">
        <f>B12</f>
        <v>MARANS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ROCHEFORT PM2</v>
      </c>
      <c r="C48" s="133"/>
      <c r="D48" s="134"/>
      <c r="E48" s="55"/>
      <c r="F48" s="135" t="str">
        <f>F12</f>
        <v>LES MATHES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_xlfn.IFS(L10="","0",L10=18,"2",L10&gt;18,"3",L10&lt;18,"1")</f>
        <v>1</v>
      </c>
      <c r="E53" s="22">
        <f>L10-E10</f>
        <v>-20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16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36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4</v>
      </c>
      <c r="H54" s="20" t="str" cm="1">
        <f t="array" ref="H54">_xlfn.IFS(L22="","0",L22=18,"2",L22&gt;18,"3",L22&lt;18,"1")</f>
        <v>3</v>
      </c>
      <c r="I54" s="23">
        <f>L22-E22</f>
        <v>8</v>
      </c>
      <c r="J54" s="20" t="str" cm="1">
        <f t="array" ref="J54">_xlfn.IFS(L29="","0",L29=18,"2",L29&gt;18,"3",L29&lt;18,"1")</f>
        <v>3</v>
      </c>
      <c r="K54" s="22">
        <f>L29-E29</f>
        <v>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4</v>
      </c>
      <c r="H55" s="20" t="str" cm="1">
        <f t="array" ref="H55">_xlfn.IFS(E22="","0",E22=18,"2",E22&gt;18,"3",E22&lt;18,"1")</f>
        <v>1</v>
      </c>
      <c r="I55" s="23">
        <f>E22-L22</f>
        <v>-8</v>
      </c>
      <c r="J55" s="20" t="str" cm="1">
        <f t="array" ref="J55">_xlfn.IFS(E28="","0",E28=18,"2",E28&gt;18,"3",E28&lt;18,"1")</f>
        <v>1</v>
      </c>
      <c r="K55" s="22">
        <f>E28-L28</f>
        <v>-8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8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-4</v>
      </c>
      <c r="H56" s="20" t="str" cm="1">
        <f t="array" ref="H56">_xlfn.IFS(L21="","0",L21=18,"2",L21&gt;18,"3",L21&lt;18,"1")</f>
        <v>1</v>
      </c>
      <c r="I56" s="23">
        <f>L21-E21</f>
        <v>-4</v>
      </c>
      <c r="J56" s="20" t="str" cm="1">
        <f t="array" ref="J56">_xlfn.IFS(E30="","0",E30=18,"2",E30&gt;18,"3",E30&lt;18,"1")</f>
        <v>1</v>
      </c>
      <c r="K56" s="22">
        <f>E30-L30</f>
        <v>-12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-16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SURGERES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1</v>
      </c>
      <c r="I57" s="23">
        <f>L23-E23</f>
        <v>-16</v>
      </c>
      <c r="J57" s="20" t="str" cm="1">
        <f t="array" ref="J57">_xlfn.IFS(E29="","0",E29=18,"2",E29&gt;18,"3",E29&lt;18,"1")</f>
        <v>1</v>
      </c>
      <c r="K57" s="22">
        <f>E29-L29</f>
        <v>-16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3</v>
      </c>
      <c r="I58" s="23">
        <f>E24-L24</f>
        <v>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_xlfn.IFS(E10="","0",E10=18,"2",E10&gt;18,"3",E10&lt;18,"1")</f>
        <v>3</v>
      </c>
      <c r="E59" s="67">
        <f>E10-L10</f>
        <v>20</v>
      </c>
      <c r="F59" s="66" t="str" cm="1">
        <f t="array" ref="F59">_xlfn.IFS(E17="","0",E17=18,"2",E17&gt;18,"3",E17&lt;18,"1")</f>
        <v>1</v>
      </c>
      <c r="G59" s="67">
        <f>E17-L17</f>
        <v>-4</v>
      </c>
      <c r="H59" s="66" t="str" cm="1">
        <f t="array" ref="H59">_xlfn.IFS(E21="","0",E21=18,"2",E21&gt;18,"3",E21&lt;18,"1")</f>
        <v>3</v>
      </c>
      <c r="I59" s="68">
        <f>E21-L21</f>
        <v>4</v>
      </c>
      <c r="J59" s="66" t="str" cm="1">
        <f t="array" ref="J59">_xlfn.IFS(L28="","0",L28=18,"2",L28&gt;18,"3",L28&lt;18,"1")</f>
        <v>3</v>
      </c>
      <c r="K59" s="67">
        <f>L28-E28</f>
        <v>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28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_xlfn.IFS(L12="","0",L12=18,"2",L12&gt;18,"3",L12&lt;18,"1")</f>
        <v>1</v>
      </c>
      <c r="E60" s="24">
        <f>L12-E12</f>
        <v>-36</v>
      </c>
      <c r="F60" s="21" t="str" cm="1">
        <f t="array" ref="F60">_xlfn.IFS(L18="","0",L18=18,"2",L18&gt;18,"3",L18&lt;18,"1")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1</v>
      </c>
      <c r="I60" s="24">
        <f>L24-E24</f>
        <v>-8</v>
      </c>
      <c r="J60" s="21" t="str" cm="1">
        <f t="array" ref="J60">_xlfn.IFS(L30="","0",L30=18,"2",L30&gt;18,"3",L30&lt;18,"1")</f>
        <v>3</v>
      </c>
      <c r="K60" s="24">
        <f>L30-E30</f>
        <v>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-68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3</v>
      </c>
      <c r="I66" s="44">
        <v>8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64</v>
      </c>
    </row>
    <row r="67" spans="1:19" ht="15.75" thickBot="1" x14ac:dyDescent="0.3">
      <c r="A67" s="78">
        <v>2</v>
      </c>
      <c r="B67" s="38" t="str">
        <v>STE MARIE DE RE 1</v>
      </c>
      <c r="C67" s="41">
        <v>0</v>
      </c>
      <c r="D67" s="46" t="str">
        <v>1</v>
      </c>
      <c r="E67" s="47">
        <v>-20</v>
      </c>
      <c r="F67" s="46" t="str">
        <v>3</v>
      </c>
      <c r="G67" s="47">
        <v>36</v>
      </c>
      <c r="H67" s="46" t="str">
        <v>3</v>
      </c>
      <c r="I67" s="47">
        <v>16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36</v>
      </c>
    </row>
    <row r="68" spans="1:19" ht="15.75" thickBot="1" x14ac:dyDescent="0.3">
      <c r="A68" s="78">
        <v>3</v>
      </c>
      <c r="B68" s="38" t="str">
        <v>MIREUIL 1</v>
      </c>
      <c r="C68" s="41">
        <v>0</v>
      </c>
      <c r="D68" s="46" t="str">
        <v>3</v>
      </c>
      <c r="E68" s="47">
        <v>20</v>
      </c>
      <c r="F68" s="46" t="str">
        <v>1</v>
      </c>
      <c r="G68" s="47">
        <v>-4</v>
      </c>
      <c r="H68" s="46" t="str">
        <v>3</v>
      </c>
      <c r="I68" s="47">
        <v>4</v>
      </c>
      <c r="J68" s="46" t="str">
        <v>3</v>
      </c>
      <c r="K68" s="47">
        <v>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28</v>
      </c>
    </row>
    <row r="69" spans="1:19" ht="15.75" thickBot="1" x14ac:dyDescent="0.3">
      <c r="A69" s="78">
        <v>4</v>
      </c>
      <c r="B69" s="38" t="str">
        <v>ROCHEFORT PM2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1</v>
      </c>
      <c r="I69" s="47">
        <v>-8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0</v>
      </c>
    </row>
    <row r="70" spans="1:19" ht="15.75" thickBot="1" x14ac:dyDescent="0.3">
      <c r="A70" s="78">
        <v>5</v>
      </c>
      <c r="B70" s="38" t="str">
        <v>CHATELAILLON 2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-4</v>
      </c>
      <c r="H70" s="46" t="str">
        <v>1</v>
      </c>
      <c r="I70" s="47">
        <v>-4</v>
      </c>
      <c r="J70" s="46" t="str">
        <v>1</v>
      </c>
      <c r="K70" s="47">
        <v>-12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-16</v>
      </c>
    </row>
    <row r="71" spans="1:19" ht="15.75" thickBot="1" x14ac:dyDescent="0.3">
      <c r="A71" s="78">
        <v>6</v>
      </c>
      <c r="B71" s="38" t="str">
        <v xml:space="preserve"> ST XANDRE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-8</v>
      </c>
      <c r="H71" s="46" t="str">
        <v>3</v>
      </c>
      <c r="I71" s="47">
        <v>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-16</v>
      </c>
    </row>
    <row r="72" spans="1:19" ht="15.75" thickBot="1" x14ac:dyDescent="0.3">
      <c r="A72" s="78">
        <v>7</v>
      </c>
      <c r="B72" s="38" t="str">
        <v>SURGERES 1</v>
      </c>
      <c r="C72" s="42">
        <v>0</v>
      </c>
      <c r="D72" s="75" t="str">
        <v>1</v>
      </c>
      <c r="E72" s="76">
        <v>-4</v>
      </c>
      <c r="F72" s="75" t="str">
        <v>3</v>
      </c>
      <c r="G72" s="76">
        <v>8</v>
      </c>
      <c r="H72" s="75" t="str">
        <v>1</v>
      </c>
      <c r="I72" s="76">
        <v>-16</v>
      </c>
      <c r="J72" s="75" t="str">
        <v>1</v>
      </c>
      <c r="K72" s="76">
        <v>-16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-28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1</v>
      </c>
      <c r="E73" s="50">
        <v>-36</v>
      </c>
      <c r="F73" s="49" t="str">
        <v>1</v>
      </c>
      <c r="G73" s="50">
        <v>-36</v>
      </c>
      <c r="H73" s="49" t="str">
        <v>1</v>
      </c>
      <c r="I73" s="50">
        <v>-8</v>
      </c>
      <c r="J73" s="49" t="str">
        <v>3</v>
      </c>
      <c r="K73" s="50">
        <v>12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-68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100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182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101</v>
      </c>
      <c r="C9" s="182"/>
      <c r="D9" s="183"/>
      <c r="E9" s="52">
        <v>18</v>
      </c>
      <c r="F9" s="184" t="s">
        <v>105</v>
      </c>
      <c r="G9" s="185"/>
      <c r="H9" s="185"/>
      <c r="I9" s="185"/>
      <c r="J9" s="185"/>
      <c r="K9" s="185"/>
      <c r="L9" s="56">
        <v>18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102</v>
      </c>
      <c r="C10" s="172"/>
      <c r="D10" s="173"/>
      <c r="E10" s="53">
        <v>28</v>
      </c>
      <c r="F10" s="171" t="s">
        <v>106</v>
      </c>
      <c r="G10" s="172"/>
      <c r="H10" s="172"/>
      <c r="I10" s="172"/>
      <c r="J10" s="172"/>
      <c r="K10" s="173"/>
      <c r="L10" s="57">
        <v>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103</v>
      </c>
      <c r="C11" s="172"/>
      <c r="D11" s="173"/>
      <c r="E11" s="54">
        <v>26</v>
      </c>
      <c r="F11" s="171" t="s">
        <v>107</v>
      </c>
      <c r="G11" s="172"/>
      <c r="H11" s="172"/>
      <c r="I11" s="172"/>
      <c r="J11" s="172"/>
      <c r="K11" s="173"/>
      <c r="L11" s="57">
        <v>10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104</v>
      </c>
      <c r="C12" s="176"/>
      <c r="D12" s="177"/>
      <c r="E12" s="55">
        <v>26</v>
      </c>
      <c r="F12" s="178" t="s">
        <v>108</v>
      </c>
      <c r="G12" s="179"/>
      <c r="H12" s="179"/>
      <c r="I12" s="179"/>
      <c r="J12" s="179"/>
      <c r="K12" s="180"/>
      <c r="L12" s="58">
        <v>10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182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COTEAUX 1</v>
      </c>
      <c r="C15" s="168"/>
      <c r="D15" s="170"/>
      <c r="E15" s="52">
        <v>28</v>
      </c>
      <c r="F15" s="150" t="str">
        <f>F11</f>
        <v>ST TROJAN 1</v>
      </c>
      <c r="G15" s="151"/>
      <c r="H15" s="151"/>
      <c r="I15" s="151"/>
      <c r="J15" s="151"/>
      <c r="K15" s="152"/>
      <c r="L15" s="56">
        <v>8</v>
      </c>
    </row>
    <row r="16" spans="2:19" ht="12.95" customHeight="1" x14ac:dyDescent="0.25">
      <c r="B16" s="150" t="str">
        <f>B9</f>
        <v>LES MATHES 2</v>
      </c>
      <c r="C16" s="151"/>
      <c r="D16" s="152"/>
      <c r="E16" s="53">
        <v>26</v>
      </c>
      <c r="F16" s="150" t="str">
        <f>B11</f>
        <v>LE GUA 1</v>
      </c>
      <c r="G16" s="151"/>
      <c r="H16" s="151"/>
      <c r="I16" s="151"/>
      <c r="J16" s="151"/>
      <c r="K16" s="152"/>
      <c r="L16" s="57">
        <v>10</v>
      </c>
    </row>
    <row r="17" spans="2:12" ht="12.95" customHeight="1" x14ac:dyDescent="0.25">
      <c r="B17" s="150" t="str">
        <f>B10</f>
        <v>DOLUS OLERON 2</v>
      </c>
      <c r="C17" s="151"/>
      <c r="D17" s="152"/>
      <c r="E17" s="54">
        <v>12</v>
      </c>
      <c r="F17" s="150" t="str">
        <f>B12</f>
        <v>PORT DES BARQUES 2</v>
      </c>
      <c r="G17" s="151"/>
      <c r="H17" s="151"/>
      <c r="I17" s="151"/>
      <c r="J17" s="151"/>
      <c r="K17" s="152"/>
      <c r="L17" s="57">
        <v>24</v>
      </c>
    </row>
    <row r="18" spans="2:12" ht="12.95" customHeight="1" thickBot="1" x14ac:dyDescent="0.3">
      <c r="B18" s="132" t="str">
        <f>F10</f>
        <v>TONNAY CHARENTE 2</v>
      </c>
      <c r="C18" s="133"/>
      <c r="D18" s="134"/>
      <c r="E18" s="55">
        <v>6</v>
      </c>
      <c r="F18" s="156" t="str">
        <f>F12</f>
        <v>BORDS 1</v>
      </c>
      <c r="G18" s="157"/>
      <c r="H18" s="157"/>
      <c r="I18" s="157"/>
      <c r="J18" s="157"/>
      <c r="K18" s="15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2</v>
      </c>
      <c r="C21" s="165"/>
      <c r="D21" s="166"/>
      <c r="E21" s="52">
        <v>18</v>
      </c>
      <c r="F21" s="167" t="str">
        <f>B11</f>
        <v>LE GUA 1</v>
      </c>
      <c r="G21" s="168"/>
      <c r="H21" s="168"/>
      <c r="I21" s="168"/>
      <c r="J21" s="168"/>
      <c r="K21" s="168"/>
      <c r="L21" s="56">
        <v>18</v>
      </c>
    </row>
    <row r="22" spans="2:12" ht="12.95" customHeight="1" x14ac:dyDescent="0.25">
      <c r="B22" s="150" t="str">
        <f>B9</f>
        <v>LES MATHES 2</v>
      </c>
      <c r="C22" s="151"/>
      <c r="D22" s="152"/>
      <c r="E22" s="53">
        <v>10</v>
      </c>
      <c r="F22" s="150" t="str">
        <f>B12</f>
        <v>PORT DES BARQUES 2</v>
      </c>
      <c r="G22" s="151"/>
      <c r="H22" s="151"/>
      <c r="I22" s="151"/>
      <c r="J22" s="151"/>
      <c r="K22" s="152"/>
      <c r="L22" s="57">
        <v>26</v>
      </c>
    </row>
    <row r="23" spans="2:12" ht="12.95" customHeight="1" x14ac:dyDescent="0.25">
      <c r="B23" s="150" t="str">
        <f>F10</f>
        <v>TONNAY CHARENTE 2</v>
      </c>
      <c r="C23" s="151"/>
      <c r="D23" s="152"/>
      <c r="E23" s="54">
        <v>28</v>
      </c>
      <c r="F23" s="150" t="str">
        <f>F11</f>
        <v>ST TROJAN 1</v>
      </c>
      <c r="G23" s="151"/>
      <c r="H23" s="151"/>
      <c r="I23" s="151"/>
      <c r="J23" s="151"/>
      <c r="K23" s="152"/>
      <c r="L23" s="57">
        <v>8</v>
      </c>
    </row>
    <row r="24" spans="2:12" ht="12.95" customHeight="1" thickBot="1" x14ac:dyDescent="0.3">
      <c r="B24" s="132" t="str">
        <f>F9</f>
        <v>ST GEORGES COTEAUX 1</v>
      </c>
      <c r="C24" s="133"/>
      <c r="D24" s="134"/>
      <c r="E24" s="55">
        <v>8</v>
      </c>
      <c r="F24" s="156" t="str">
        <f>F12</f>
        <v>BORDS 1</v>
      </c>
      <c r="G24" s="157"/>
      <c r="H24" s="157"/>
      <c r="I24" s="157"/>
      <c r="J24" s="157"/>
      <c r="K24" s="158"/>
      <c r="L24" s="58">
        <v>28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TONNAY CHARENTE 2</v>
      </c>
      <c r="C27" s="142"/>
      <c r="D27" s="143"/>
      <c r="E27" s="52">
        <v>18</v>
      </c>
      <c r="F27" s="167" t="str">
        <f>F9</f>
        <v>ST GEORGES COTEAUX 1</v>
      </c>
      <c r="G27" s="168"/>
      <c r="H27" s="168"/>
      <c r="I27" s="168"/>
      <c r="J27" s="168"/>
      <c r="K27" s="168"/>
      <c r="L27" s="56">
        <v>18</v>
      </c>
    </row>
    <row r="28" spans="2:12" ht="12.95" customHeight="1" x14ac:dyDescent="0.25">
      <c r="B28" s="150" t="str">
        <f>B9</f>
        <v>LES MATHES 2</v>
      </c>
      <c r="C28" s="151"/>
      <c r="D28" s="152"/>
      <c r="E28" s="53">
        <v>16</v>
      </c>
      <c r="F28" s="128" t="str">
        <f>B10</f>
        <v>DOLUS OLERON 2</v>
      </c>
      <c r="G28" s="129"/>
      <c r="H28" s="129"/>
      <c r="I28" s="129"/>
      <c r="J28" s="129"/>
      <c r="K28" s="130"/>
      <c r="L28" s="57">
        <v>20</v>
      </c>
    </row>
    <row r="29" spans="2:12" ht="12.95" customHeight="1" x14ac:dyDescent="0.25">
      <c r="B29" s="128" t="str">
        <f>F11</f>
        <v>ST TROJAN 1</v>
      </c>
      <c r="C29" s="129"/>
      <c r="D29" s="130"/>
      <c r="E29" s="54">
        <v>8</v>
      </c>
      <c r="F29" s="128" t="str">
        <f>B12</f>
        <v>PORT DES BARQUES 2</v>
      </c>
      <c r="G29" s="129"/>
      <c r="H29" s="129"/>
      <c r="I29" s="129"/>
      <c r="J29" s="129"/>
      <c r="K29" s="130"/>
      <c r="L29" s="57">
        <v>28</v>
      </c>
    </row>
    <row r="30" spans="2:12" ht="12.95" customHeight="1" thickBot="1" x14ac:dyDescent="0.3">
      <c r="B30" s="132" t="str">
        <f>B11</f>
        <v>LE GUA 1</v>
      </c>
      <c r="C30" s="133"/>
      <c r="D30" s="134"/>
      <c r="E30" s="55">
        <v>24</v>
      </c>
      <c r="F30" s="156" t="str">
        <f>F12</f>
        <v>BORDS 1</v>
      </c>
      <c r="G30" s="157"/>
      <c r="H30" s="157"/>
      <c r="I30" s="157"/>
      <c r="J30" s="157"/>
      <c r="K30" s="15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GUA 1</v>
      </c>
      <c r="C33" s="165"/>
      <c r="D33" s="166"/>
      <c r="E33" s="52"/>
      <c r="F33" s="128" t="str">
        <f>B12</f>
        <v>PORT DES BARQUES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2</v>
      </c>
      <c r="C34" s="151"/>
      <c r="D34" s="152"/>
      <c r="E34" s="53"/>
      <c r="F34" s="150" t="str">
        <f>F10</f>
        <v>TONNAY CHARENTE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COTEAUX 1</v>
      </c>
      <c r="C35" s="129"/>
      <c r="D35" s="130"/>
      <c r="E35" s="54"/>
      <c r="F35" s="128" t="str">
        <f>B10</f>
        <v>DOLUS OLERON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TROJAN 1</v>
      </c>
      <c r="C36" s="139"/>
      <c r="D36" s="169"/>
      <c r="E36" s="55"/>
      <c r="F36" s="156" t="str">
        <f>F12</f>
        <v>BORDS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PORT DES BARQUES 2</v>
      </c>
      <c r="C39" s="165"/>
      <c r="D39" s="166"/>
      <c r="E39" s="52"/>
      <c r="F39" s="167" t="str">
        <f>F9</f>
        <v>ST GEORGES COTEAUX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2</v>
      </c>
      <c r="C40" s="151"/>
      <c r="D40" s="152"/>
      <c r="E40" s="53"/>
      <c r="F40" s="150" t="str">
        <f>F11</f>
        <v>ST TROJAN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TONNAY CHARENTE 2</v>
      </c>
      <c r="C41" s="129"/>
      <c r="D41" s="130"/>
      <c r="E41" s="54"/>
      <c r="F41" s="128" t="str">
        <f>B11</f>
        <v>LE GUA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2</v>
      </c>
      <c r="C42" s="133"/>
      <c r="D42" s="134"/>
      <c r="E42" s="55"/>
      <c r="F42" s="156" t="str">
        <f>F12</f>
        <v>BORDS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TROJAN 1</v>
      </c>
      <c r="C45" s="142"/>
      <c r="D45" s="143"/>
      <c r="E45" s="59"/>
      <c r="F45" s="144" t="str">
        <f>B10</f>
        <v>DOLUS OLERON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COTEAUX 1</v>
      </c>
      <c r="C46" s="151"/>
      <c r="D46" s="152"/>
      <c r="E46" s="60"/>
      <c r="F46" s="128" t="str">
        <f>B11</f>
        <v>LE GUA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TONNAY CHARENTE 2</v>
      </c>
      <c r="C47" s="129"/>
      <c r="D47" s="130"/>
      <c r="E47" s="61"/>
      <c r="F47" s="128" t="str">
        <f>B12</f>
        <v>PORT DES BARQUES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2</v>
      </c>
      <c r="C48" s="133"/>
      <c r="D48" s="134"/>
      <c r="E48" s="55"/>
      <c r="F48" s="135" t="str">
        <f>F12</f>
        <v>BORDS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_xlfn.IFS(L10="","0",L10=18,"2",L10&gt;18,"3",L10&lt;18,"1")</f>
        <v>1</v>
      </c>
      <c r="E53" s="22">
        <f>L10-E10</f>
        <v>-20</v>
      </c>
      <c r="F53" s="20" t="str" cm="1">
        <f t="array" ref="F53">_xlfn.IFS(E18="","0",E18=18,"2",E18&gt;18,"3",E18&lt;18,"1")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3</v>
      </c>
      <c r="I53" s="23">
        <f>E23-L23</f>
        <v>20</v>
      </c>
      <c r="J53" s="20" t="str" cm="1">
        <f t="array" ref="J53">_xlfn.IFS(E27="","0",E27=18,"2",E27&gt;18,"3",E27&lt;18,"1")</f>
        <v>2</v>
      </c>
      <c r="K53" s="22">
        <f>E27-L27</f>
        <v>0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_xlfn.IFS(E12="","0",E12=18,"2",E12&gt;18,"3",E12&lt;18,"1")</f>
        <v>3</v>
      </c>
      <c r="E54" s="22">
        <f>E12-L12</f>
        <v>16</v>
      </c>
      <c r="F54" s="20" t="str" cm="1">
        <f t="array" ref="F54">_xlfn.IFS(L17="","0",L17=18,"2",L17&gt;18,"3",L17&lt;18,"1")</f>
        <v>3</v>
      </c>
      <c r="G54" s="22">
        <f>L17-E17</f>
        <v>12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3</v>
      </c>
      <c r="K54" s="22">
        <f>L29-E29</f>
        <v>20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_xlfn.IFS(E9="","0",E9=18,"2",E9&gt;18,"3",E9&lt;18,"1")</f>
        <v>2</v>
      </c>
      <c r="E55" s="22">
        <f>E9-L9</f>
        <v>0</v>
      </c>
      <c r="F55" s="20" t="str" cm="1">
        <f t="array" ref="F55">_xlfn.IFS(E16="","0",E16=18,"2",E16&gt;18,"3",E16&lt;18,"1")</f>
        <v>3</v>
      </c>
      <c r="G55" s="22">
        <f>E16-L16</f>
        <v>16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1</v>
      </c>
      <c r="K55" s="22">
        <f>E28-L28</f>
        <v>-4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7</v>
      </c>
      <c r="S55" s="17">
        <f t="shared" si="0"/>
        <v>-4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_xlfn.IFS(E11="","0",E11=18,"2",E11&gt;18,"3",E11&lt;18,"1")</f>
        <v>3</v>
      </c>
      <c r="E56" s="22">
        <f>E11-L11</f>
        <v>16</v>
      </c>
      <c r="F56" s="20" t="str" cm="1">
        <f t="array" ref="F56">_xlfn.IFS(L16="","0",L16=18,"2",L16&gt;18,"3",L16&lt;18,"1")</f>
        <v>1</v>
      </c>
      <c r="G56" s="22">
        <f>L16-E16</f>
        <v>-16</v>
      </c>
      <c r="H56" s="20" t="str" cm="1">
        <f t="array" ref="H56">_xlfn.IFS(L21="","0",L21=18,"2",L21&gt;18,"3",L21&lt;18,"1")</f>
        <v>2</v>
      </c>
      <c r="I56" s="23">
        <f>L21-E21</f>
        <v>0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_xlfn.IFS(L11="","0",L11=18,"2",L11&gt;18,"3",L11&lt;18,"1")</f>
        <v>1</v>
      </c>
      <c r="E57" s="22">
        <f>L11-E11</f>
        <v>-16</v>
      </c>
      <c r="F57" s="20" t="str" cm="1">
        <f t="array" ref="F57">_xlfn.IFS(L15="","0",L15=18,"2",L15&gt;18,"3",L15&lt;18,"1")</f>
        <v>1</v>
      </c>
      <c r="G57" s="22">
        <f>L15-E15</f>
        <v>-20</v>
      </c>
      <c r="H57" s="20" t="str" cm="1">
        <f t="array" ref="H57">_xlfn.IFS(L23="","0",L23=18,"2",L23&gt;18,"3",L23&lt;18,"1")</f>
        <v>1</v>
      </c>
      <c r="I57" s="23">
        <f>L23-E23</f>
        <v>-20</v>
      </c>
      <c r="J57" s="20" t="str" cm="1">
        <f t="array" ref="J57">_xlfn.IFS(E29="","0",E29=18,"2",E29&gt;18,"3",E29&lt;18,"1")</f>
        <v>1</v>
      </c>
      <c r="K57" s="22">
        <f>E29-L29</f>
        <v>-20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-76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_xlfn.IFS(L9="","0",L9=18,"2",L9&gt;18,"3",L9&lt;18,"1")</f>
        <v>2</v>
      </c>
      <c r="E58" s="22">
        <f>L9-E9</f>
        <v>0</v>
      </c>
      <c r="F58" s="20" t="str" cm="1">
        <f t="array" ref="F58">_xlfn.IFS(E15="","0",E15=18,"2",E15&gt;18,"3",E15&lt;18,"1")</f>
        <v>3</v>
      </c>
      <c r="G58" s="22">
        <f>E15-L15</f>
        <v>20</v>
      </c>
      <c r="H58" s="20" t="str" cm="1">
        <f t="array" ref="H58">_xlfn.IFS(E24="","0",E24=18,"2",E24&gt;18,"3",E24&lt;18,"1")</f>
        <v>1</v>
      </c>
      <c r="I58" s="23">
        <f>E24-L24</f>
        <v>-20</v>
      </c>
      <c r="J58" s="20" t="str" cm="1">
        <f t="array" ref="J58">_xlfn.IFS(L27="","0",L27=18,"2",L27&gt;18,"3",L27&lt;18,"1")</f>
        <v>2</v>
      </c>
      <c r="K58" s="22">
        <f>L27-E27</f>
        <v>0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_xlfn.IFS(E10="","0",E10=18,"2",E10&gt;18,"3",E10&lt;18,"1")</f>
        <v>3</v>
      </c>
      <c r="E59" s="67">
        <f>E10-L10</f>
        <v>20</v>
      </c>
      <c r="F59" s="66" t="str" cm="1">
        <f t="array" ref="F59">_xlfn.IFS(E17="","0",E17=18,"2",E17&gt;18,"3",E17&lt;18,"1")</f>
        <v>1</v>
      </c>
      <c r="G59" s="67">
        <f>E17-L17</f>
        <v>-12</v>
      </c>
      <c r="H59" s="66" t="str" cm="1">
        <f t="array" ref="H59">_xlfn.IFS(E21="","0",E21=18,"2",E21&gt;18,"3",E21&lt;18,"1")</f>
        <v>2</v>
      </c>
      <c r="I59" s="68">
        <f>E21-L21</f>
        <v>0</v>
      </c>
      <c r="J59" s="66" t="str" cm="1">
        <f t="array" ref="J59">_xlfn.IFS(L28="","0",L28=18,"2",L28&gt;18,"3",L28&lt;18,"1")</f>
        <v>3</v>
      </c>
      <c r="K59" s="67">
        <f>L28-E28</f>
        <v>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12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_xlfn.IFS(L12="","0",L12=18,"2",L12&gt;18,"3",L12&lt;18,"1")</f>
        <v>1</v>
      </c>
      <c r="E60" s="24">
        <f>L12-E12</f>
        <v>-16</v>
      </c>
      <c r="F60" s="21" t="str" cm="1">
        <f t="array" ref="F60">_xlfn.IFS(L18="","0",L18=18,"2",L18&gt;18,"3",L18&lt;18,"1")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3</v>
      </c>
      <c r="I60" s="24">
        <f>L24-E24</f>
        <v>20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PORT DES BARQUES 2</v>
      </c>
      <c r="C66" s="40">
        <v>0</v>
      </c>
      <c r="D66" s="43" t="str">
        <v>3</v>
      </c>
      <c r="E66" s="44">
        <v>16</v>
      </c>
      <c r="F66" s="43" t="str">
        <v>3</v>
      </c>
      <c r="G66" s="44">
        <v>12</v>
      </c>
      <c r="H66" s="43" t="str">
        <v>3</v>
      </c>
      <c r="I66" s="44">
        <v>16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64</v>
      </c>
    </row>
    <row r="67" spans="1:19" ht="15.75" thickBot="1" x14ac:dyDescent="0.3">
      <c r="A67" s="78">
        <v>2</v>
      </c>
      <c r="B67" s="38" t="str">
        <v>LE GUA 1</v>
      </c>
      <c r="C67" s="41">
        <v>0</v>
      </c>
      <c r="D67" s="46" t="str">
        <v>3</v>
      </c>
      <c r="E67" s="47">
        <v>16</v>
      </c>
      <c r="F67" s="46" t="str">
        <v>1</v>
      </c>
      <c r="G67" s="47">
        <v>-16</v>
      </c>
      <c r="H67" s="46" t="str">
        <v>2</v>
      </c>
      <c r="I67" s="47">
        <v>0</v>
      </c>
      <c r="J67" s="46" t="str">
        <v>3</v>
      </c>
      <c r="K67" s="47">
        <v>12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9</v>
      </c>
      <c r="S67" s="48">
        <v>12</v>
      </c>
    </row>
    <row r="68" spans="1:19" ht="15.75" thickBot="1" x14ac:dyDescent="0.3">
      <c r="A68" s="78">
        <v>3</v>
      </c>
      <c r="B68" s="38" t="str">
        <v>DOLUS OLERON 2</v>
      </c>
      <c r="C68" s="41">
        <v>0</v>
      </c>
      <c r="D68" s="46" t="str">
        <v>3</v>
      </c>
      <c r="E68" s="47">
        <v>20</v>
      </c>
      <c r="F68" s="46" t="str">
        <v>1</v>
      </c>
      <c r="G68" s="47">
        <v>-12</v>
      </c>
      <c r="H68" s="46" t="str">
        <v>2</v>
      </c>
      <c r="I68" s="47">
        <v>0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.75" thickBot="1" x14ac:dyDescent="0.3">
      <c r="A69" s="78">
        <v>4</v>
      </c>
      <c r="B69" s="38" t="str">
        <v>BORDS 1</v>
      </c>
      <c r="C69" s="41">
        <v>0</v>
      </c>
      <c r="D69" s="46" t="str">
        <v>1</v>
      </c>
      <c r="E69" s="47">
        <v>-16</v>
      </c>
      <c r="F69" s="46" t="str">
        <v>3</v>
      </c>
      <c r="G69" s="47">
        <v>24</v>
      </c>
      <c r="H69" s="46" t="str">
        <v>3</v>
      </c>
      <c r="I69" s="47">
        <v>20</v>
      </c>
      <c r="J69" s="46" t="str">
        <v>1</v>
      </c>
      <c r="K69" s="47">
        <v>-12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16</v>
      </c>
    </row>
    <row r="70" spans="1:19" ht="15.75" thickBot="1" x14ac:dyDescent="0.3">
      <c r="A70" s="78">
        <v>5</v>
      </c>
      <c r="B70" s="38" t="str">
        <v>ST GEORGES COTEAUX 1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20</v>
      </c>
      <c r="H70" s="46" t="str">
        <v>1</v>
      </c>
      <c r="I70" s="47">
        <v>-20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0</v>
      </c>
    </row>
    <row r="71" spans="1:19" ht="15.75" thickBot="1" x14ac:dyDescent="0.3">
      <c r="A71" s="78">
        <v>6</v>
      </c>
      <c r="B71" s="38" t="str">
        <v>LES MATHES 2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16</v>
      </c>
      <c r="H71" s="46" t="str">
        <v>1</v>
      </c>
      <c r="I71" s="47">
        <v>-16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.75" thickBot="1" x14ac:dyDescent="0.3">
      <c r="A72" s="78">
        <v>7</v>
      </c>
      <c r="B72" s="38" t="str">
        <v>TONNAY CHARENTE 2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-24</v>
      </c>
      <c r="H72" s="75" t="str">
        <v>3</v>
      </c>
      <c r="I72" s="76">
        <v>20</v>
      </c>
      <c r="J72" s="75" t="str">
        <v>2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7</v>
      </c>
      <c r="S72" s="77">
        <v>-24</v>
      </c>
    </row>
    <row r="73" spans="1:19" ht="15.75" thickBot="1" x14ac:dyDescent="0.3">
      <c r="A73" s="78">
        <v>8</v>
      </c>
      <c r="B73" s="39" t="str">
        <v>ST TROJAN 1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-20</v>
      </c>
      <c r="J73" s="49" t="str">
        <v>1</v>
      </c>
      <c r="K73" s="50">
        <v>-20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-76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A15" zoomScale="112" zoomScaleNormal="112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109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110</v>
      </c>
      <c r="C9" s="182"/>
      <c r="D9" s="183"/>
      <c r="E9" s="52">
        <v>16</v>
      </c>
      <c r="F9" s="184" t="s">
        <v>113</v>
      </c>
      <c r="G9" s="185"/>
      <c r="H9" s="185"/>
      <c r="I9" s="185"/>
      <c r="J9" s="185"/>
      <c r="K9" s="185"/>
      <c r="L9" s="56">
        <v>20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111</v>
      </c>
      <c r="C10" s="172"/>
      <c r="D10" s="173"/>
      <c r="E10" s="53">
        <v>16</v>
      </c>
      <c r="F10" s="171" t="s">
        <v>114</v>
      </c>
      <c r="G10" s="172"/>
      <c r="H10" s="172"/>
      <c r="I10" s="172"/>
      <c r="J10" s="172"/>
      <c r="K10" s="173"/>
      <c r="L10" s="57">
        <v>20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112</v>
      </c>
      <c r="C11" s="172"/>
      <c r="D11" s="173"/>
      <c r="E11" s="54">
        <v>6</v>
      </c>
      <c r="F11" s="171" t="s">
        <v>115</v>
      </c>
      <c r="G11" s="172"/>
      <c r="H11" s="172"/>
      <c r="I11" s="172"/>
      <c r="J11" s="172"/>
      <c r="K11" s="173"/>
      <c r="L11" s="57">
        <v>30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204</v>
      </c>
      <c r="C12" s="176"/>
      <c r="D12" s="177"/>
      <c r="E12" s="55">
        <v>8</v>
      </c>
      <c r="F12" s="178" t="s">
        <v>116</v>
      </c>
      <c r="G12" s="179"/>
      <c r="H12" s="179"/>
      <c r="I12" s="179"/>
      <c r="J12" s="179"/>
      <c r="K12" s="180"/>
      <c r="L12" s="58">
        <v>28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MARANS 3</v>
      </c>
      <c r="C15" s="168"/>
      <c r="D15" s="170"/>
      <c r="E15" s="52">
        <v>8</v>
      </c>
      <c r="F15" s="150" t="str">
        <f>F11</f>
        <v>AYTRE 2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TONNAY CHARENTE 3</v>
      </c>
      <c r="C16" s="151"/>
      <c r="D16" s="152"/>
      <c r="E16" s="53">
        <v>6</v>
      </c>
      <c r="F16" s="150" t="str">
        <f>B11</f>
        <v>PORT DES BARQUES 3</v>
      </c>
      <c r="G16" s="151"/>
      <c r="H16" s="151"/>
      <c r="I16" s="151"/>
      <c r="J16" s="151"/>
      <c r="K16" s="152"/>
      <c r="L16" s="57">
        <v>30</v>
      </c>
    </row>
    <row r="17" spans="2:12" ht="12.95" customHeight="1" x14ac:dyDescent="0.25">
      <c r="B17" s="150" t="str">
        <f>B10</f>
        <v>BORDS 2</v>
      </c>
      <c r="C17" s="151"/>
      <c r="D17" s="152"/>
      <c r="E17" s="54">
        <v>22</v>
      </c>
      <c r="F17" s="150" t="str">
        <f>B12</f>
        <v>AIGREFEUILLE 4</v>
      </c>
      <c r="G17" s="151"/>
      <c r="H17" s="151"/>
      <c r="I17" s="151"/>
      <c r="J17" s="151"/>
      <c r="K17" s="152"/>
      <c r="L17" s="57">
        <v>14</v>
      </c>
    </row>
    <row r="18" spans="2:12" ht="12.95" customHeight="1" thickBot="1" x14ac:dyDescent="0.3">
      <c r="B18" s="132" t="str">
        <f>F10</f>
        <v>ST XANDRE 6</v>
      </c>
      <c r="C18" s="133"/>
      <c r="D18" s="134"/>
      <c r="E18" s="55">
        <v>36</v>
      </c>
      <c r="F18" s="156" t="str">
        <f>F12</f>
        <v>LE THOU 2</v>
      </c>
      <c r="G18" s="157"/>
      <c r="H18" s="157"/>
      <c r="I18" s="157"/>
      <c r="J18" s="157"/>
      <c r="K18" s="15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BORDS 2</v>
      </c>
      <c r="C21" s="165"/>
      <c r="D21" s="166"/>
      <c r="E21" s="52">
        <v>18</v>
      </c>
      <c r="F21" s="167" t="str">
        <f>B11</f>
        <v>PORT DES BARQUES 3</v>
      </c>
      <c r="G21" s="168"/>
      <c r="H21" s="168"/>
      <c r="I21" s="168"/>
      <c r="J21" s="168"/>
      <c r="K21" s="168"/>
      <c r="L21" s="56">
        <v>18</v>
      </c>
    </row>
    <row r="22" spans="2:12" ht="12.95" customHeight="1" x14ac:dyDescent="0.25">
      <c r="B22" s="150" t="str">
        <f>B9</f>
        <v>TONNAY CHARENTE 3</v>
      </c>
      <c r="C22" s="151"/>
      <c r="D22" s="152"/>
      <c r="E22" s="53">
        <v>16</v>
      </c>
      <c r="F22" s="150" t="str">
        <f>B12</f>
        <v>AIGREFEUILLE 4</v>
      </c>
      <c r="G22" s="151"/>
      <c r="H22" s="151"/>
      <c r="I22" s="151"/>
      <c r="J22" s="151"/>
      <c r="K22" s="152"/>
      <c r="L22" s="57">
        <v>20</v>
      </c>
    </row>
    <row r="23" spans="2:12" ht="12.95" customHeight="1" x14ac:dyDescent="0.25">
      <c r="B23" s="150" t="str">
        <f>F10</f>
        <v>ST XANDRE 6</v>
      </c>
      <c r="C23" s="151"/>
      <c r="D23" s="152"/>
      <c r="E23" s="54">
        <v>28</v>
      </c>
      <c r="F23" s="150" t="str">
        <f>F11</f>
        <v>AYTRE 2</v>
      </c>
      <c r="G23" s="151"/>
      <c r="H23" s="151"/>
      <c r="I23" s="151"/>
      <c r="J23" s="151"/>
      <c r="K23" s="152"/>
      <c r="L23" s="57">
        <v>8</v>
      </c>
    </row>
    <row r="24" spans="2:12" ht="12.95" customHeight="1" thickBot="1" x14ac:dyDescent="0.3">
      <c r="B24" s="132" t="str">
        <f>F9</f>
        <v>MARANS 3</v>
      </c>
      <c r="C24" s="133"/>
      <c r="D24" s="134"/>
      <c r="E24" s="55">
        <v>20</v>
      </c>
      <c r="F24" s="156" t="str">
        <f>F12</f>
        <v>LE THOU 2</v>
      </c>
      <c r="G24" s="157"/>
      <c r="H24" s="157"/>
      <c r="I24" s="157"/>
      <c r="J24" s="157"/>
      <c r="K24" s="158"/>
      <c r="L24" s="58">
        <v>16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187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 XANDRE 6</v>
      </c>
      <c r="C27" s="142"/>
      <c r="D27" s="143"/>
      <c r="E27" s="52">
        <v>22</v>
      </c>
      <c r="F27" s="167" t="str">
        <f>F9</f>
        <v>MARANS 3</v>
      </c>
      <c r="G27" s="168"/>
      <c r="H27" s="168"/>
      <c r="I27" s="168"/>
      <c r="J27" s="168"/>
      <c r="K27" s="168"/>
      <c r="L27" s="56">
        <v>14</v>
      </c>
    </row>
    <row r="28" spans="2:12" ht="12.95" customHeight="1" x14ac:dyDescent="0.25">
      <c r="B28" s="150" t="str">
        <f>B9</f>
        <v>TONNAY CHARENTE 3</v>
      </c>
      <c r="C28" s="151"/>
      <c r="D28" s="152"/>
      <c r="E28" s="53">
        <v>22</v>
      </c>
      <c r="F28" s="128" t="str">
        <f>B10</f>
        <v>BORDS 2</v>
      </c>
      <c r="G28" s="129"/>
      <c r="H28" s="129"/>
      <c r="I28" s="129"/>
      <c r="J28" s="129"/>
      <c r="K28" s="130"/>
      <c r="L28" s="57">
        <v>14</v>
      </c>
    </row>
    <row r="29" spans="2:12" ht="12.95" customHeight="1" x14ac:dyDescent="0.25">
      <c r="B29" s="128" t="str">
        <f>F11</f>
        <v>AYTRE 2</v>
      </c>
      <c r="C29" s="129"/>
      <c r="D29" s="130"/>
      <c r="E29" s="54">
        <v>36</v>
      </c>
      <c r="F29" s="128" t="str">
        <f>B12</f>
        <v>AIGREFEUILLE 4</v>
      </c>
      <c r="G29" s="129"/>
      <c r="H29" s="129"/>
      <c r="I29" s="129"/>
      <c r="J29" s="129"/>
      <c r="K29" s="130"/>
      <c r="L29" s="57">
        <v>0</v>
      </c>
    </row>
    <row r="30" spans="2:12" ht="12.95" customHeight="1" thickBot="1" x14ac:dyDescent="0.3">
      <c r="B30" s="132" t="str">
        <f>B11</f>
        <v>PORT DES BARQUES 3</v>
      </c>
      <c r="C30" s="133"/>
      <c r="D30" s="134"/>
      <c r="E30" s="55">
        <v>24</v>
      </c>
      <c r="F30" s="156" t="str">
        <f>F12</f>
        <v>LE THOU 2</v>
      </c>
      <c r="G30" s="157"/>
      <c r="H30" s="157"/>
      <c r="I30" s="157"/>
      <c r="J30" s="157"/>
      <c r="K30" s="15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PORT DES BARQUES 3</v>
      </c>
      <c r="C33" s="165"/>
      <c r="D33" s="166"/>
      <c r="E33" s="52"/>
      <c r="F33" s="128" t="str">
        <f>B12</f>
        <v>AIGREFEUILLE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TONNAY CHARENTE 3</v>
      </c>
      <c r="C34" s="151"/>
      <c r="D34" s="152"/>
      <c r="E34" s="53"/>
      <c r="F34" s="150" t="str">
        <f>F10</f>
        <v>ST XANDRE 6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MARANS 3</v>
      </c>
      <c r="C35" s="129"/>
      <c r="D35" s="130"/>
      <c r="E35" s="54"/>
      <c r="F35" s="128" t="str">
        <f>B10</f>
        <v>BORDS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AYTRE 2</v>
      </c>
      <c r="C36" s="139"/>
      <c r="D36" s="169"/>
      <c r="E36" s="55"/>
      <c r="F36" s="156" t="str">
        <f>F12</f>
        <v>LE THOU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4</v>
      </c>
      <c r="C39" s="165"/>
      <c r="D39" s="166"/>
      <c r="E39" s="52"/>
      <c r="F39" s="167" t="str">
        <f>F9</f>
        <v>MARANS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TONNAY CHARENTE 3</v>
      </c>
      <c r="C40" s="151"/>
      <c r="D40" s="152"/>
      <c r="E40" s="53"/>
      <c r="F40" s="150" t="str">
        <f>F11</f>
        <v>AYTRE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 XANDRE 6</v>
      </c>
      <c r="C41" s="129"/>
      <c r="D41" s="130"/>
      <c r="E41" s="54"/>
      <c r="F41" s="128" t="str">
        <f>B11</f>
        <v>PORT DES BARQUES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BORDS 2</v>
      </c>
      <c r="C42" s="133"/>
      <c r="D42" s="134"/>
      <c r="E42" s="55"/>
      <c r="F42" s="156" t="str">
        <f>F12</f>
        <v>LE THOU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AYTRE 2</v>
      </c>
      <c r="C45" s="142"/>
      <c r="D45" s="143"/>
      <c r="E45" s="59"/>
      <c r="F45" s="144" t="str">
        <f>B10</f>
        <v>BORDS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MARANS 3</v>
      </c>
      <c r="C46" s="151"/>
      <c r="D46" s="152"/>
      <c r="E46" s="60"/>
      <c r="F46" s="128" t="str">
        <f>B11</f>
        <v>PORT DES BARQUES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 XANDRE 6</v>
      </c>
      <c r="C47" s="129"/>
      <c r="D47" s="130"/>
      <c r="E47" s="61"/>
      <c r="F47" s="128" t="str">
        <f>B12</f>
        <v>AIGREFEUILLE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TONNAY CHARENTE 3</v>
      </c>
      <c r="C48" s="133"/>
      <c r="D48" s="134"/>
      <c r="E48" s="55"/>
      <c r="F48" s="135" t="str">
        <f>F12</f>
        <v>LE THOU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_xlfn.IFS(L10="","0",L10=18,"2",L10&gt;18,"3",L10&lt;18,"1")</f>
        <v>3</v>
      </c>
      <c r="E53" s="22">
        <f>L10-E10</f>
        <v>4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20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_xlfn.IFS(E12="","0",E12=18,"2",E12&gt;18,"3",E12&lt;18,"1")</f>
        <v>1</v>
      </c>
      <c r="E54" s="22">
        <f>E12-L12</f>
        <v>-20</v>
      </c>
      <c r="F54" s="20" t="str" cm="1">
        <f t="array" ref="F54">_xlfn.IFS(L17="","0",L17=18,"2",L17&gt;18,"3",L17&lt;18,"1")</f>
        <v>1</v>
      </c>
      <c r="G54" s="22">
        <f>L17-E17</f>
        <v>-8</v>
      </c>
      <c r="H54" s="20" t="str" cm="1">
        <f t="array" ref="H54">_xlfn.IFS(L22="","0",L22=18,"2",L22&gt;18,"3",L22&lt;18,"1")</f>
        <v>3</v>
      </c>
      <c r="I54" s="23">
        <f>L22-E22</f>
        <v>4</v>
      </c>
      <c r="J54" s="20" t="str" cm="1">
        <f t="array" ref="J54">_xlfn.IFS(L29="","0",L29=18,"2",L29&gt;18,"3",L29&lt;18,"1")</f>
        <v>1</v>
      </c>
      <c r="K54" s="22">
        <f>L29-E29</f>
        <v>-36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-60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_xlfn.IFS(E9="","0",E9=18,"2",E9&gt;18,"3",E9&lt;18,"1")</f>
        <v>1</v>
      </c>
      <c r="E55" s="22">
        <f>E9-L9</f>
        <v>-4</v>
      </c>
      <c r="F55" s="20" t="str" cm="1">
        <f t="array" ref="F55">_xlfn.IFS(E16="","0",E16=18,"2",E16&gt;18,"3",E16&lt;18,"1")</f>
        <v>1</v>
      </c>
      <c r="G55" s="22">
        <f>E16-L16</f>
        <v>-24</v>
      </c>
      <c r="H55" s="20" t="str" cm="1">
        <f t="array" ref="H55">_xlfn.IFS(E22="","0",E22=18,"2",E22&gt;18,"3",E22&lt;18,"1")</f>
        <v>1</v>
      </c>
      <c r="I55" s="23">
        <f>E22-L22</f>
        <v>-4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_xlfn.IFS(E11="","0",E11=18,"2",E11&gt;18,"3",E11&lt;18,"1")</f>
        <v>1</v>
      </c>
      <c r="E56" s="22">
        <f>E11-L11</f>
        <v>-24</v>
      </c>
      <c r="F56" s="20" t="str" cm="1">
        <f t="array" ref="F56">_xlfn.IFS(L16="","0",L16=18,"2",L16&gt;18,"3",L16&lt;18,"1")</f>
        <v>3</v>
      </c>
      <c r="G56" s="22">
        <f>L16-E16</f>
        <v>24</v>
      </c>
      <c r="H56" s="20" t="str" cm="1">
        <f t="array" ref="H56">_xlfn.IFS(L21="","0",L21=18,"2",L21&gt;18,"3",L21&lt;18,"1")</f>
        <v>2</v>
      </c>
      <c r="I56" s="23">
        <f>L21-E21</f>
        <v>0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_xlfn.IFS(L11="","0",L11=18,"2",L11&gt;18,"3",L11&lt;18,"1")</f>
        <v>3</v>
      </c>
      <c r="E57" s="22">
        <f>L11-E11</f>
        <v>24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1</v>
      </c>
      <c r="I57" s="23">
        <f>L23-E23</f>
        <v>-20</v>
      </c>
      <c r="J57" s="20" t="str" cm="1">
        <f t="array" ref="J57">_xlfn.IFS(E29="","0",E29=18,"2",E29&gt;18,"3",E29&lt;18,"1")</f>
        <v>3</v>
      </c>
      <c r="K57" s="22">
        <f>E29-L29</f>
        <v>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60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_xlfn.IFS(L9="","0",L9=18,"2",L9&gt;18,"3",L9&lt;18,"1")</f>
        <v>3</v>
      </c>
      <c r="E58" s="22">
        <f>L9-E9</f>
        <v>4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3</v>
      </c>
      <c r="I58" s="23">
        <f>E24-L24</f>
        <v>4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_xlfn.IFS(E10="","0",E10=18,"2",E10&gt;18,"3",E10&lt;18,"1")</f>
        <v>1</v>
      </c>
      <c r="E59" s="67">
        <f>E10-L10</f>
        <v>-4</v>
      </c>
      <c r="F59" s="66" t="str" cm="1">
        <f t="array" ref="F59">_xlfn.IFS(E17="","0",E17=18,"2",E17&gt;18,"3",E17&lt;18,"1")</f>
        <v>3</v>
      </c>
      <c r="G59" s="67">
        <f>E17-L17</f>
        <v>8</v>
      </c>
      <c r="H59" s="66" t="str" cm="1">
        <f t="array" ref="H59">_xlfn.IFS(E21="","0",E21=18,"2",E21&gt;18,"3",E21&lt;18,"1")</f>
        <v>2</v>
      </c>
      <c r="I59" s="68">
        <f>E21-L21</f>
        <v>0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7</v>
      </c>
      <c r="S59" s="70">
        <f t="shared" si="0"/>
        <v>-4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_xlfn.IFS(L12="","0",L12=18,"2",L12&gt;18,"3",L12&lt;18,"1")</f>
        <v>3</v>
      </c>
      <c r="E60" s="24">
        <f>L12-E12</f>
        <v>20</v>
      </c>
      <c r="F60" s="21" t="str" cm="1">
        <f t="array" ref="F60">_xlfn.IFS(L18="","0",L18=18,"2",L18&gt;18,"3",L18&lt;18,"1")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1</v>
      </c>
      <c r="I60" s="24">
        <f>L24-E24</f>
        <v>-4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-32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36</v>
      </c>
      <c r="H66" s="43" t="str">
        <v>3</v>
      </c>
      <c r="I66" s="44">
        <v>20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68</v>
      </c>
    </row>
    <row r="67" spans="1:19" ht="15.75" thickBot="1" x14ac:dyDescent="0.3">
      <c r="A67" s="78">
        <v>2</v>
      </c>
      <c r="B67" s="38" t="str">
        <v>AYTRE 2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1</v>
      </c>
      <c r="I67" s="47">
        <v>-20</v>
      </c>
      <c r="J67" s="46" t="str">
        <v>3</v>
      </c>
      <c r="K67" s="47">
        <v>36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60</v>
      </c>
    </row>
    <row r="68" spans="1:19" ht="15.75" thickBot="1" x14ac:dyDescent="0.3">
      <c r="A68" s="78">
        <v>3</v>
      </c>
      <c r="B68" s="38" t="str">
        <v>PORT DES BARQUES 3</v>
      </c>
      <c r="C68" s="41">
        <v>0</v>
      </c>
      <c r="D68" s="46" t="str">
        <v>1</v>
      </c>
      <c r="E68" s="47">
        <v>-24</v>
      </c>
      <c r="F68" s="46" t="str">
        <v>3</v>
      </c>
      <c r="G68" s="47">
        <v>24</v>
      </c>
      <c r="H68" s="46" t="str">
        <v>2</v>
      </c>
      <c r="I68" s="47">
        <v>0</v>
      </c>
      <c r="J68" s="46" t="str">
        <v>3</v>
      </c>
      <c r="K68" s="47">
        <v>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12</v>
      </c>
    </row>
    <row r="69" spans="1:19" ht="15.75" thickBot="1" x14ac:dyDescent="0.3">
      <c r="A69" s="78">
        <v>4</v>
      </c>
      <c r="B69" s="38" t="str">
        <v>MARANS 3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-20</v>
      </c>
      <c r="H69" s="46" t="str">
        <v>3</v>
      </c>
      <c r="I69" s="47">
        <v>4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-20</v>
      </c>
    </row>
    <row r="70" spans="1:19" ht="15.75" thickBot="1" x14ac:dyDescent="0.3">
      <c r="A70" s="78">
        <v>5</v>
      </c>
      <c r="B70" s="38" t="str">
        <v>BORDS 2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2</v>
      </c>
      <c r="I70" s="47">
        <v>0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-4</v>
      </c>
    </row>
    <row r="71" spans="1:19" ht="15.75" thickBot="1" x14ac:dyDescent="0.3">
      <c r="A71" s="78">
        <v>6</v>
      </c>
      <c r="B71" s="38" t="str">
        <v>TONNAY CHARENTE 3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-24</v>
      </c>
      <c r="H71" s="46" t="str">
        <v>1</v>
      </c>
      <c r="I71" s="47">
        <v>-4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-24</v>
      </c>
    </row>
    <row r="72" spans="1:19" ht="15.75" thickBot="1" x14ac:dyDescent="0.3">
      <c r="A72" s="78">
        <v>7</v>
      </c>
      <c r="B72" s="38" t="str">
        <v>LE THOU 2</v>
      </c>
      <c r="C72" s="42">
        <v>0</v>
      </c>
      <c r="D72" s="75" t="str">
        <v>3</v>
      </c>
      <c r="E72" s="76">
        <v>20</v>
      </c>
      <c r="F72" s="75" t="str">
        <v>1</v>
      </c>
      <c r="G72" s="76">
        <v>-36</v>
      </c>
      <c r="H72" s="75" t="str">
        <v>1</v>
      </c>
      <c r="I72" s="76">
        <v>-4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-32</v>
      </c>
    </row>
    <row r="73" spans="1:19" ht="15.75" thickBot="1" x14ac:dyDescent="0.3">
      <c r="A73" s="78">
        <v>8</v>
      </c>
      <c r="B73" s="39" t="str">
        <v>AIGREFEUILLE 4</v>
      </c>
      <c r="C73" s="30">
        <v>0</v>
      </c>
      <c r="D73" s="49" t="str">
        <v>1</v>
      </c>
      <c r="E73" s="50">
        <v>-20</v>
      </c>
      <c r="F73" s="49" t="str">
        <v>1</v>
      </c>
      <c r="G73" s="50">
        <v>-8</v>
      </c>
      <c r="H73" s="49" t="str">
        <v>3</v>
      </c>
      <c r="I73" s="50">
        <v>4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zoomScale="98" zoomScaleNormal="98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117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118</v>
      </c>
      <c r="C9" s="182"/>
      <c r="D9" s="183"/>
      <c r="E9" s="52">
        <v>2</v>
      </c>
      <c r="F9" s="184" t="s">
        <v>122</v>
      </c>
      <c r="G9" s="185"/>
      <c r="H9" s="185"/>
      <c r="I9" s="185"/>
      <c r="J9" s="185"/>
      <c r="K9" s="185"/>
      <c r="L9" s="56">
        <v>34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119</v>
      </c>
      <c r="C10" s="172"/>
      <c r="D10" s="173"/>
      <c r="E10" s="53">
        <v>2</v>
      </c>
      <c r="F10" s="171" t="s">
        <v>123</v>
      </c>
      <c r="G10" s="172"/>
      <c r="H10" s="172"/>
      <c r="I10" s="172"/>
      <c r="J10" s="172"/>
      <c r="K10" s="173"/>
      <c r="L10" s="57">
        <v>34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120</v>
      </c>
      <c r="C11" s="172"/>
      <c r="D11" s="173"/>
      <c r="E11" s="54">
        <v>16</v>
      </c>
      <c r="F11" s="171" t="s">
        <v>198</v>
      </c>
      <c r="G11" s="172"/>
      <c r="H11" s="172"/>
      <c r="I11" s="172"/>
      <c r="J11" s="172"/>
      <c r="K11" s="173"/>
      <c r="L11" s="57">
        <v>20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121</v>
      </c>
      <c r="C12" s="176"/>
      <c r="D12" s="177"/>
      <c r="E12" s="55">
        <v>30</v>
      </c>
      <c r="F12" s="178" t="s">
        <v>124</v>
      </c>
      <c r="G12" s="179"/>
      <c r="H12" s="179"/>
      <c r="I12" s="179"/>
      <c r="J12" s="179"/>
      <c r="K12" s="180"/>
      <c r="L12" s="58">
        <v>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189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DIDONNE 3</v>
      </c>
      <c r="C15" s="168"/>
      <c r="D15" s="170"/>
      <c r="E15" s="52">
        <v>34</v>
      </c>
      <c r="F15" s="150" t="str">
        <f>F11</f>
        <v>LE CHÂTEAU D OLERON 1</v>
      </c>
      <c r="G15" s="151"/>
      <c r="H15" s="151"/>
      <c r="I15" s="151"/>
      <c r="J15" s="151"/>
      <c r="K15" s="152"/>
      <c r="L15" s="56">
        <v>2</v>
      </c>
    </row>
    <row r="16" spans="2:19" ht="12.95" customHeight="1" x14ac:dyDescent="0.25">
      <c r="B16" s="150" t="str">
        <f>B9</f>
        <v>LES MATHES 3</v>
      </c>
      <c r="C16" s="151"/>
      <c r="D16" s="152"/>
      <c r="E16" s="53">
        <v>14</v>
      </c>
      <c r="F16" s="150" t="str">
        <f>B11</f>
        <v>SAUJON VAUX 3</v>
      </c>
      <c r="G16" s="151"/>
      <c r="H16" s="151"/>
      <c r="I16" s="151"/>
      <c r="J16" s="151"/>
      <c r="K16" s="152"/>
      <c r="L16" s="57">
        <v>22</v>
      </c>
    </row>
    <row r="17" spans="2:12" ht="12.95" customHeight="1" x14ac:dyDescent="0.25">
      <c r="B17" s="150" t="str">
        <f>B10</f>
        <v>BREUILLET 2</v>
      </c>
      <c r="C17" s="151"/>
      <c r="D17" s="152"/>
      <c r="E17" s="54">
        <v>6</v>
      </c>
      <c r="F17" s="150" t="str">
        <f>B12</f>
        <v>ST PALAIS 1</v>
      </c>
      <c r="G17" s="151"/>
      <c r="H17" s="151"/>
      <c r="I17" s="151"/>
      <c r="J17" s="151"/>
      <c r="K17" s="152"/>
      <c r="L17" s="57">
        <v>30</v>
      </c>
    </row>
    <row r="18" spans="2:12" ht="12.95" customHeight="1" thickBot="1" x14ac:dyDescent="0.3">
      <c r="B18" s="132" t="str">
        <f>F10</f>
        <v>ROYAN 2</v>
      </c>
      <c r="C18" s="133"/>
      <c r="D18" s="134"/>
      <c r="E18" s="55">
        <v>36</v>
      </c>
      <c r="F18" s="156" t="str">
        <f>F12</f>
        <v>DOLUS OLERON 3</v>
      </c>
      <c r="G18" s="157"/>
      <c r="H18" s="157"/>
      <c r="I18" s="157"/>
      <c r="J18" s="157"/>
      <c r="K18" s="15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BREUILLET 2</v>
      </c>
      <c r="C21" s="165"/>
      <c r="D21" s="166"/>
      <c r="E21" s="52">
        <v>24</v>
      </c>
      <c r="F21" s="167" t="str">
        <f>B11</f>
        <v>SAUJON VAUX 3</v>
      </c>
      <c r="G21" s="168"/>
      <c r="H21" s="168"/>
      <c r="I21" s="168"/>
      <c r="J21" s="168"/>
      <c r="K21" s="168"/>
      <c r="L21" s="56">
        <v>12</v>
      </c>
    </row>
    <row r="22" spans="2:12" ht="12.95" customHeight="1" x14ac:dyDescent="0.25">
      <c r="B22" s="150" t="str">
        <f>B9</f>
        <v>LES MATHES 3</v>
      </c>
      <c r="C22" s="151"/>
      <c r="D22" s="152"/>
      <c r="E22" s="53">
        <v>14</v>
      </c>
      <c r="F22" s="150" t="str">
        <f>B12</f>
        <v>ST PALAIS 1</v>
      </c>
      <c r="G22" s="151"/>
      <c r="H22" s="151"/>
      <c r="I22" s="151"/>
      <c r="J22" s="151"/>
      <c r="K22" s="152"/>
      <c r="L22" s="57">
        <v>22</v>
      </c>
    </row>
    <row r="23" spans="2:12" ht="12.95" customHeight="1" x14ac:dyDescent="0.25">
      <c r="B23" s="150" t="str">
        <f>F10</f>
        <v>ROYAN 2</v>
      </c>
      <c r="C23" s="151"/>
      <c r="D23" s="152"/>
      <c r="E23" s="54">
        <v>34</v>
      </c>
      <c r="F23" s="150" t="str">
        <f>F11</f>
        <v>LE CHÂTEAU D OLERON 1</v>
      </c>
      <c r="G23" s="151"/>
      <c r="H23" s="151"/>
      <c r="I23" s="151"/>
      <c r="J23" s="151"/>
      <c r="K23" s="152"/>
      <c r="L23" s="57">
        <v>2</v>
      </c>
    </row>
    <row r="24" spans="2:12" ht="12.95" customHeight="1" thickBot="1" x14ac:dyDescent="0.3">
      <c r="B24" s="132" t="str">
        <f>F9</f>
        <v>ST GEORGES DIDONNE 3</v>
      </c>
      <c r="C24" s="133"/>
      <c r="D24" s="134"/>
      <c r="E24" s="55">
        <v>30</v>
      </c>
      <c r="F24" s="156" t="str">
        <f>F12</f>
        <v>DOLUS OLERON 3</v>
      </c>
      <c r="G24" s="157"/>
      <c r="H24" s="157"/>
      <c r="I24" s="157"/>
      <c r="J24" s="157"/>
      <c r="K24" s="158"/>
      <c r="L24" s="58">
        <v>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ROYAN 2</v>
      </c>
      <c r="C27" s="142"/>
      <c r="D27" s="143"/>
      <c r="E27" s="52">
        <v>22</v>
      </c>
      <c r="F27" s="167" t="str">
        <f>F9</f>
        <v>ST GEORGES DIDONNE 3</v>
      </c>
      <c r="G27" s="168"/>
      <c r="H27" s="168"/>
      <c r="I27" s="168"/>
      <c r="J27" s="168"/>
      <c r="K27" s="168"/>
      <c r="L27" s="56">
        <v>14</v>
      </c>
    </row>
    <row r="28" spans="2:12" ht="12.95" customHeight="1" x14ac:dyDescent="0.25">
      <c r="B28" s="150" t="str">
        <f>B9</f>
        <v>LES MATHES 3</v>
      </c>
      <c r="C28" s="151"/>
      <c r="D28" s="152"/>
      <c r="E28" s="53">
        <v>22</v>
      </c>
      <c r="F28" s="128" t="str">
        <f>B10</f>
        <v>BREUILLET 2</v>
      </c>
      <c r="G28" s="129"/>
      <c r="H28" s="129"/>
      <c r="I28" s="129"/>
      <c r="J28" s="129"/>
      <c r="K28" s="130"/>
      <c r="L28" s="57">
        <v>14</v>
      </c>
    </row>
    <row r="29" spans="2:12" ht="12.95" customHeight="1" x14ac:dyDescent="0.25">
      <c r="B29" s="128" t="str">
        <f>F11</f>
        <v>LE CHÂTEAU D OLERON 1</v>
      </c>
      <c r="C29" s="129"/>
      <c r="D29" s="130"/>
      <c r="E29" s="54">
        <v>6</v>
      </c>
      <c r="F29" s="128" t="str">
        <f>B12</f>
        <v>ST PALAIS 1</v>
      </c>
      <c r="G29" s="129"/>
      <c r="H29" s="129"/>
      <c r="I29" s="129"/>
      <c r="J29" s="129"/>
      <c r="K29" s="130"/>
      <c r="L29" s="57">
        <v>30</v>
      </c>
    </row>
    <row r="30" spans="2:12" ht="12.95" customHeight="1" thickBot="1" x14ac:dyDescent="0.3">
      <c r="B30" s="132" t="str">
        <f>B11</f>
        <v>SAUJON VAUX 3</v>
      </c>
      <c r="C30" s="133"/>
      <c r="D30" s="134"/>
      <c r="E30" s="55">
        <v>26</v>
      </c>
      <c r="F30" s="156" t="str">
        <f>F12</f>
        <v>DOLUS OLERON 3</v>
      </c>
      <c r="G30" s="157"/>
      <c r="H30" s="157"/>
      <c r="I30" s="157"/>
      <c r="J30" s="157"/>
      <c r="K30" s="158"/>
      <c r="L30" s="58">
        <v>10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226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SAUJON VAUX 3</v>
      </c>
      <c r="C33" s="165"/>
      <c r="D33" s="166"/>
      <c r="E33" s="52"/>
      <c r="F33" s="128" t="str">
        <f>B12</f>
        <v>ST PALAIS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3</v>
      </c>
      <c r="C34" s="151"/>
      <c r="D34" s="152"/>
      <c r="E34" s="53"/>
      <c r="F34" s="150" t="str">
        <f>F10</f>
        <v>ROYAN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DIDONNE 3</v>
      </c>
      <c r="C35" s="129"/>
      <c r="D35" s="130"/>
      <c r="E35" s="54"/>
      <c r="F35" s="128" t="str">
        <f>B10</f>
        <v>BREUILLET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LE CHÂTEAU D OLERON 1</v>
      </c>
      <c r="C36" s="139"/>
      <c r="D36" s="169"/>
      <c r="E36" s="55"/>
      <c r="F36" s="156" t="str">
        <f>F12</f>
        <v>DOLUS OLERON 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PALAIS 1</v>
      </c>
      <c r="C39" s="165"/>
      <c r="D39" s="166"/>
      <c r="E39" s="52"/>
      <c r="F39" s="167" t="str">
        <f>F9</f>
        <v>ST GEORGES DIDONNE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3</v>
      </c>
      <c r="C40" s="151"/>
      <c r="D40" s="152"/>
      <c r="E40" s="53"/>
      <c r="F40" s="150" t="str">
        <f>F11</f>
        <v>LE CHÂTEAU D OLERON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ROYAN 2</v>
      </c>
      <c r="C41" s="129"/>
      <c r="D41" s="130"/>
      <c r="E41" s="54"/>
      <c r="F41" s="128" t="str">
        <f>B11</f>
        <v>SAUJON VAUX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BREUILLET 2</v>
      </c>
      <c r="C42" s="133"/>
      <c r="D42" s="134"/>
      <c r="E42" s="55"/>
      <c r="F42" s="156" t="str">
        <f>F12</f>
        <v>DOLUS OLERON 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LE CHÂTEAU D OLERON 1</v>
      </c>
      <c r="C45" s="142"/>
      <c r="D45" s="143"/>
      <c r="E45" s="59"/>
      <c r="F45" s="144" t="str">
        <f>B10</f>
        <v>BREUILLET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DIDONNE 3</v>
      </c>
      <c r="C46" s="151"/>
      <c r="D46" s="152"/>
      <c r="E46" s="60"/>
      <c r="F46" s="128" t="str">
        <f>B11</f>
        <v>SAUJON VAUX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ROYAN 2</v>
      </c>
      <c r="C47" s="129"/>
      <c r="D47" s="130"/>
      <c r="E47" s="61"/>
      <c r="F47" s="128" t="str">
        <f>B12</f>
        <v>ST PALAIS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3</v>
      </c>
      <c r="C48" s="133"/>
      <c r="D48" s="134"/>
      <c r="E48" s="55"/>
      <c r="F48" s="135" t="str">
        <f>F12</f>
        <v>DOLUS OLERON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_xlfn.IFS(L10="","0",L10=18,"2",L10&gt;18,"3",L10&lt;18,"1")</f>
        <v>3</v>
      </c>
      <c r="E53" s="22">
        <f>L10-E10</f>
        <v>32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32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108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_xlfn.IFS(E12="","0",E12=18,"2",E12&gt;18,"3",E12&lt;18,"1")</f>
        <v>3</v>
      </c>
      <c r="E54" s="22">
        <f>E12-L12</f>
        <v>24</v>
      </c>
      <c r="F54" s="20" t="str" cm="1">
        <f t="array" ref="F54">_xlfn.IFS(L17="","0",L17=18,"2",L17&gt;18,"3",L17&lt;18,"1")</f>
        <v>3</v>
      </c>
      <c r="G54" s="22">
        <f>L17-E17</f>
        <v>24</v>
      </c>
      <c r="H54" s="20" t="str" cm="1">
        <f t="array" ref="H54">_xlfn.IFS(L22="","0",L22=18,"2",L22&gt;18,"3",L22&lt;18,"1")</f>
        <v>3</v>
      </c>
      <c r="I54" s="23">
        <f>L22-E22</f>
        <v>8</v>
      </c>
      <c r="J54" s="20" t="str" cm="1">
        <f t="array" ref="J54">_xlfn.IFS(L29="","0",L29=18,"2",L29&gt;18,"3",L29&lt;18,"1")</f>
        <v>3</v>
      </c>
      <c r="K54" s="22">
        <f>L29-E29</f>
        <v>24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_xlfn.IFS(E9="","0",E9=18,"2",E9&gt;18,"3",E9&lt;18,"1")</f>
        <v>1</v>
      </c>
      <c r="E55" s="22">
        <f>E9-L9</f>
        <v>-32</v>
      </c>
      <c r="F55" s="20" t="str" cm="1">
        <f t="array" ref="F55">_xlfn.IFS(E16="","0",E16=18,"2",E16&gt;18,"3",E16&lt;18,"1")</f>
        <v>1</v>
      </c>
      <c r="G55" s="22">
        <f>E16-L16</f>
        <v>-8</v>
      </c>
      <c r="H55" s="20" t="str" cm="1">
        <f t="array" ref="H55">_xlfn.IFS(E22="","0",E22=18,"2",E22&gt;18,"3",E22&lt;18,"1")</f>
        <v>1</v>
      </c>
      <c r="I55" s="23">
        <f>E22-L22</f>
        <v>-8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_xlfn.IFS(E11="","0",E11=18,"2",E11&gt;18,"3",E11&lt;18,"1")</f>
        <v>1</v>
      </c>
      <c r="E56" s="22">
        <f>E11-L11</f>
        <v>-4</v>
      </c>
      <c r="F56" s="20" t="str" cm="1">
        <f t="array" ref="F56">_xlfn.IFS(L16="","0",L16=18,"2",L16&gt;18,"3",L16&lt;18,"1")</f>
        <v>3</v>
      </c>
      <c r="G56" s="22">
        <f>L16-E16</f>
        <v>8</v>
      </c>
      <c r="H56" s="20" t="str" cm="1">
        <f t="array" ref="H56">_xlfn.IFS(L21="","0",L21=18,"2",L21&gt;18,"3",L21&lt;18,"1")</f>
        <v>1</v>
      </c>
      <c r="I56" s="23">
        <f>L21-E21</f>
        <v>-12</v>
      </c>
      <c r="J56" s="20" t="str" cm="1">
        <f t="array" ref="J56">_xlfn.IFS(E30="","0",E30=18,"2",E30&gt;18,"3",E30&lt;18,"1")</f>
        <v>3</v>
      </c>
      <c r="K56" s="22">
        <f>E30-L30</f>
        <v>16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_xlfn.IFS(L11="","0",L11=18,"2",L11&gt;18,"3",L11&lt;18,"1")</f>
        <v>3</v>
      </c>
      <c r="E57" s="22">
        <f>L11-E11</f>
        <v>4</v>
      </c>
      <c r="F57" s="20" t="str" cm="1">
        <f t="array" ref="F57">_xlfn.IFS(L15="","0",L15=18,"2",L15&gt;18,"3",L15&lt;18,"1")</f>
        <v>1</v>
      </c>
      <c r="G57" s="22">
        <f>L15-E15</f>
        <v>-32</v>
      </c>
      <c r="H57" s="20" t="str" cm="1">
        <f t="array" ref="H57">_xlfn.IFS(L23="","0",L23=18,"2",L23&gt;18,"3",L23&lt;18,"1")</f>
        <v>1</v>
      </c>
      <c r="I57" s="23">
        <f>L23-E23</f>
        <v>-32</v>
      </c>
      <c r="J57" s="20" t="str" cm="1">
        <f t="array" ref="J57">_xlfn.IFS(E29="","0",E29=18,"2",E29&gt;18,"3",E29&lt;18,"1")</f>
        <v>1</v>
      </c>
      <c r="K57" s="22">
        <f>E29-L29</f>
        <v>-24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-84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_xlfn.IFS(L9="","0",L9=18,"2",L9&gt;18,"3",L9&lt;18,"1")</f>
        <v>3</v>
      </c>
      <c r="E58" s="22">
        <f>L9-E9</f>
        <v>32</v>
      </c>
      <c r="F58" s="20" t="str" cm="1">
        <f t="array" ref="F58">_xlfn.IFS(E15="","0",E15=18,"2",E15&gt;18,"3",E15&lt;18,"1")</f>
        <v>3</v>
      </c>
      <c r="G58" s="22">
        <f>E15-L15</f>
        <v>32</v>
      </c>
      <c r="H58" s="20" t="str" cm="1">
        <f t="array" ref="H58">_xlfn.IFS(E24="","0",E24=18,"2",E24&gt;18,"3",E24&lt;18,"1")</f>
        <v>3</v>
      </c>
      <c r="I58" s="23">
        <f>E24-L24</f>
        <v>24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80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_xlfn.IFS(E10="","0",E10=18,"2",E10&gt;18,"3",E10&lt;18,"1")</f>
        <v>1</v>
      </c>
      <c r="E59" s="67">
        <f>E10-L10</f>
        <v>-32</v>
      </c>
      <c r="F59" s="66" t="str" cm="1">
        <f t="array" ref="F59">_xlfn.IFS(E17="","0",E17=18,"2",E17&gt;18,"3",E17&lt;18,"1")</f>
        <v>1</v>
      </c>
      <c r="G59" s="67">
        <f>E17-L17</f>
        <v>-24</v>
      </c>
      <c r="H59" s="66" t="str" cm="1">
        <f t="array" ref="H59">_xlfn.IFS(E21="","0",E21=18,"2",E21&gt;18,"3",E21&lt;18,"1")</f>
        <v>3</v>
      </c>
      <c r="I59" s="68">
        <f>E21-L21</f>
        <v>12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-52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_xlfn.IFS(L12="","0",L12=18,"2",L12&gt;18,"3",L12&lt;18,"1")</f>
        <v>1</v>
      </c>
      <c r="E60" s="24">
        <f>L12-E12</f>
        <v>-24</v>
      </c>
      <c r="F60" s="21" t="str" cm="1">
        <f t="array" ref="F60">_xlfn.IFS(L18=18,"2",L18&gt;18,"3",L18&lt;18,"1")</f>
        <v>1</v>
      </c>
      <c r="G60" s="24">
        <f>L18-E18</f>
        <v>-36</v>
      </c>
      <c r="H60" s="21" t="str" cm="1">
        <f t="array" ref="H60">_xlfn.IFS(L24="","0",L24=18,"2",L24&gt;18,"3",L24&lt;18,"1")</f>
        <v>1</v>
      </c>
      <c r="I60" s="24">
        <f>L24-E24</f>
        <v>-24</v>
      </c>
      <c r="J60" s="21" t="str" cm="1">
        <f t="array" ref="J60">_xlfn.IFS(L30="","0",L30=18,"2",L30&gt;18,"3",L30&lt;18,"1")</f>
        <v>1</v>
      </c>
      <c r="K60" s="24">
        <f>L30-E30</f>
        <v>-16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-100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3</v>
      </c>
      <c r="I66" s="44">
        <v>32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108</v>
      </c>
    </row>
    <row r="67" spans="1:19" ht="15.75" thickBot="1" x14ac:dyDescent="0.3">
      <c r="A67" s="78">
        <v>2</v>
      </c>
      <c r="B67" s="38" t="str">
        <v>ST PALAIS 1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24</v>
      </c>
      <c r="H67" s="46" t="str">
        <v>3</v>
      </c>
      <c r="I67" s="47">
        <v>8</v>
      </c>
      <c r="J67" s="46" t="str">
        <v>3</v>
      </c>
      <c r="K67" s="47">
        <v>24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80</v>
      </c>
    </row>
    <row r="68" spans="1:19" ht="15.75" thickBot="1" x14ac:dyDescent="0.3">
      <c r="A68" s="78">
        <v>3</v>
      </c>
      <c r="B68" s="38" t="str">
        <v>ST GEORGES DIDONNE 3</v>
      </c>
      <c r="C68" s="41">
        <v>0</v>
      </c>
      <c r="D68" s="46" t="str">
        <v>3</v>
      </c>
      <c r="E68" s="47">
        <v>32</v>
      </c>
      <c r="F68" s="46" t="str">
        <v>3</v>
      </c>
      <c r="G68" s="47">
        <v>32</v>
      </c>
      <c r="H68" s="46" t="str">
        <v>3</v>
      </c>
      <c r="I68" s="47">
        <v>24</v>
      </c>
      <c r="J68" s="46" t="str">
        <v>1</v>
      </c>
      <c r="K68" s="47">
        <v>-8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80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-12</v>
      </c>
      <c r="J69" s="46" t="str">
        <v>3</v>
      </c>
      <c r="K69" s="47">
        <v>16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8</v>
      </c>
    </row>
    <row r="70" spans="1:19" ht="15.75" thickBot="1" x14ac:dyDescent="0.3">
      <c r="A70" s="78">
        <v>5</v>
      </c>
      <c r="B70" s="38" t="str">
        <v>LES MATHES 3</v>
      </c>
      <c r="C70" s="41">
        <v>0</v>
      </c>
      <c r="D70" s="46" t="str">
        <v>1</v>
      </c>
      <c r="E70" s="47">
        <v>-32</v>
      </c>
      <c r="F70" s="46" t="str">
        <v>1</v>
      </c>
      <c r="G70" s="47">
        <v>-8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-40</v>
      </c>
    </row>
    <row r="71" spans="1:19" ht="15.75" thickBot="1" x14ac:dyDescent="0.3">
      <c r="A71" s="78">
        <v>6</v>
      </c>
      <c r="B71" s="38" t="str">
        <v>BREUILLET 2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-24</v>
      </c>
      <c r="H71" s="46" t="str">
        <v>3</v>
      </c>
      <c r="I71" s="47">
        <v>12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-52</v>
      </c>
    </row>
    <row r="72" spans="1:19" ht="15.75" thickBot="1" x14ac:dyDescent="0.3">
      <c r="A72" s="78">
        <v>7</v>
      </c>
      <c r="B72" s="38" t="str">
        <v>LE CHÂTEAU D OLERON 1</v>
      </c>
      <c r="C72" s="42">
        <v>0</v>
      </c>
      <c r="D72" s="75" t="str">
        <v>3</v>
      </c>
      <c r="E72" s="76">
        <v>4</v>
      </c>
      <c r="F72" s="75" t="str">
        <v>1</v>
      </c>
      <c r="G72" s="76">
        <v>-32</v>
      </c>
      <c r="H72" s="75" t="str">
        <v>1</v>
      </c>
      <c r="I72" s="76">
        <v>-32</v>
      </c>
      <c r="J72" s="75" t="str">
        <v>1</v>
      </c>
      <c r="K72" s="76">
        <v>-24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-84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1</v>
      </c>
      <c r="G73" s="50">
        <v>-36</v>
      </c>
      <c r="H73" s="49" t="str">
        <v>1</v>
      </c>
      <c r="I73" s="50">
        <v>-24</v>
      </c>
      <c r="J73" s="49" t="str">
        <v>1</v>
      </c>
      <c r="K73" s="50">
        <v>-16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-100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15" zoomScale="118" zoomScaleNormal="118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125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126</v>
      </c>
      <c r="C9" s="182"/>
      <c r="D9" s="183"/>
      <c r="E9" s="52">
        <v>6</v>
      </c>
      <c r="F9" s="184" t="s">
        <v>130</v>
      </c>
      <c r="G9" s="185"/>
      <c r="H9" s="185"/>
      <c r="I9" s="185"/>
      <c r="J9" s="185"/>
      <c r="K9" s="185"/>
      <c r="L9" s="56">
        <v>30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127</v>
      </c>
      <c r="C10" s="172"/>
      <c r="D10" s="173"/>
      <c r="E10" s="53">
        <v>12</v>
      </c>
      <c r="F10" s="171" t="s">
        <v>131</v>
      </c>
      <c r="G10" s="172"/>
      <c r="H10" s="172"/>
      <c r="I10" s="172"/>
      <c r="J10" s="172"/>
      <c r="K10" s="173"/>
      <c r="L10" s="57">
        <v>24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128</v>
      </c>
      <c r="C11" s="172"/>
      <c r="D11" s="173"/>
      <c r="E11" s="54">
        <v>18</v>
      </c>
      <c r="F11" s="171" t="s">
        <v>222</v>
      </c>
      <c r="G11" s="172"/>
      <c r="H11" s="172"/>
      <c r="I11" s="172"/>
      <c r="J11" s="172"/>
      <c r="K11" s="173"/>
      <c r="L11" s="57">
        <v>18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129</v>
      </c>
      <c r="C12" s="176"/>
      <c r="D12" s="177"/>
      <c r="E12" s="55">
        <v>36</v>
      </c>
      <c r="F12" s="178" t="s">
        <v>221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CHANIERS 2</v>
      </c>
      <c r="C15" s="168"/>
      <c r="D15" s="170"/>
      <c r="E15" s="52">
        <v>30</v>
      </c>
      <c r="F15" s="150" t="str">
        <f>F11</f>
        <v>TONNAY-CHARENTE 4</v>
      </c>
      <c r="G15" s="151"/>
      <c r="H15" s="151"/>
      <c r="I15" s="151"/>
      <c r="J15" s="151"/>
      <c r="K15" s="152"/>
      <c r="L15" s="56">
        <v>6</v>
      </c>
    </row>
    <row r="16" spans="2:19" ht="12.95" customHeight="1" x14ac:dyDescent="0.25">
      <c r="B16" s="150" t="str">
        <f>B9</f>
        <v>LES MATHES 4</v>
      </c>
      <c r="C16" s="151"/>
      <c r="D16" s="152"/>
      <c r="E16" s="53">
        <v>12</v>
      </c>
      <c r="F16" s="150" t="str">
        <f>B11</f>
        <v>LE CHÂTEAU D OLERON 2</v>
      </c>
      <c r="G16" s="151"/>
      <c r="H16" s="151"/>
      <c r="I16" s="151"/>
      <c r="J16" s="151"/>
      <c r="K16" s="152"/>
      <c r="L16" s="57">
        <v>24</v>
      </c>
    </row>
    <row r="17" spans="2:12" ht="12.95" customHeight="1" x14ac:dyDescent="0.25">
      <c r="B17" s="150" t="str">
        <f>B10</f>
        <v>MARENNES 2</v>
      </c>
      <c r="C17" s="151"/>
      <c r="D17" s="152"/>
      <c r="E17" s="54">
        <v>10</v>
      </c>
      <c r="F17" s="150" t="str">
        <f>B12</f>
        <v>ST PIERRE OLERON 1</v>
      </c>
      <c r="G17" s="151"/>
      <c r="H17" s="151"/>
      <c r="I17" s="151"/>
      <c r="J17" s="151"/>
      <c r="K17" s="152"/>
      <c r="L17" s="57">
        <v>26</v>
      </c>
    </row>
    <row r="18" spans="2:12" ht="12.95" customHeight="1" thickBot="1" x14ac:dyDescent="0.3">
      <c r="B18" s="132" t="str">
        <f>F10</f>
        <v>GEMOZAC 2</v>
      </c>
      <c r="C18" s="133"/>
      <c r="D18" s="134"/>
      <c r="E18" s="55">
        <v>36</v>
      </c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MARENNES 2</v>
      </c>
      <c r="C21" s="165"/>
      <c r="D21" s="166"/>
      <c r="E21" s="52">
        <v>22</v>
      </c>
      <c r="F21" s="167" t="str">
        <f>B11</f>
        <v>LE CHÂTEAU D OLERON 2</v>
      </c>
      <c r="G21" s="168"/>
      <c r="H21" s="168"/>
      <c r="I21" s="168"/>
      <c r="J21" s="168"/>
      <c r="K21" s="168"/>
      <c r="L21" s="56">
        <v>14</v>
      </c>
    </row>
    <row r="22" spans="2:12" ht="12.95" customHeight="1" x14ac:dyDescent="0.25">
      <c r="B22" s="150" t="str">
        <f>B9</f>
        <v>LES MATHES 4</v>
      </c>
      <c r="C22" s="151"/>
      <c r="D22" s="152"/>
      <c r="E22" s="53">
        <v>8</v>
      </c>
      <c r="F22" s="150" t="str">
        <f>B12</f>
        <v>ST PIERRE OLERON 1</v>
      </c>
      <c r="G22" s="151"/>
      <c r="H22" s="151"/>
      <c r="I22" s="151"/>
      <c r="J22" s="151"/>
      <c r="K22" s="152"/>
      <c r="L22" s="57">
        <v>28</v>
      </c>
    </row>
    <row r="23" spans="2:12" ht="12.95" customHeight="1" x14ac:dyDescent="0.25">
      <c r="B23" s="150" t="str">
        <f>F10</f>
        <v>GEMOZAC 2</v>
      </c>
      <c r="C23" s="151"/>
      <c r="D23" s="152"/>
      <c r="E23" s="54">
        <v>24</v>
      </c>
      <c r="F23" s="150" t="str">
        <f>F11</f>
        <v>TONNAY-CHARENTE 4</v>
      </c>
      <c r="G23" s="151"/>
      <c r="H23" s="151"/>
      <c r="I23" s="151"/>
      <c r="J23" s="151"/>
      <c r="K23" s="152"/>
      <c r="L23" s="57">
        <v>12</v>
      </c>
    </row>
    <row r="24" spans="2:12" ht="12.95" customHeight="1" thickBot="1" x14ac:dyDescent="0.3">
      <c r="B24" s="132" t="str">
        <f>F9</f>
        <v>CHANIERS 2</v>
      </c>
      <c r="C24" s="133"/>
      <c r="D24" s="134"/>
      <c r="E24" s="55">
        <v>36</v>
      </c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2</v>
      </c>
      <c r="C27" s="142"/>
      <c r="D27" s="143"/>
      <c r="E27" s="52">
        <v>12</v>
      </c>
      <c r="F27" s="167" t="str">
        <f>F9</f>
        <v>CHANIERS 2</v>
      </c>
      <c r="G27" s="168"/>
      <c r="H27" s="168"/>
      <c r="I27" s="168"/>
      <c r="J27" s="168"/>
      <c r="K27" s="168"/>
      <c r="L27" s="56">
        <v>24</v>
      </c>
    </row>
    <row r="28" spans="2:12" ht="12.95" customHeight="1" x14ac:dyDescent="0.25">
      <c r="B28" s="150" t="str">
        <f>B9</f>
        <v>LES MATHES 4</v>
      </c>
      <c r="C28" s="151"/>
      <c r="D28" s="152"/>
      <c r="E28" s="53">
        <v>22</v>
      </c>
      <c r="F28" s="128" t="str">
        <f>B10</f>
        <v>MARENNES 2</v>
      </c>
      <c r="G28" s="129"/>
      <c r="H28" s="129"/>
      <c r="I28" s="129"/>
      <c r="J28" s="129"/>
      <c r="K28" s="130"/>
      <c r="L28" s="57">
        <v>14</v>
      </c>
    </row>
    <row r="29" spans="2:12" ht="12.95" customHeight="1" x14ac:dyDescent="0.25">
      <c r="B29" s="128" t="str">
        <f>F11</f>
        <v>TONNAY-CHARENTE 4</v>
      </c>
      <c r="C29" s="129"/>
      <c r="D29" s="130"/>
      <c r="E29" s="54">
        <v>10</v>
      </c>
      <c r="F29" s="128" t="str">
        <f>B12</f>
        <v>ST PIERRE OLERON 1</v>
      </c>
      <c r="G29" s="129"/>
      <c r="H29" s="129"/>
      <c r="I29" s="129"/>
      <c r="J29" s="129"/>
      <c r="K29" s="130"/>
      <c r="L29" s="57">
        <v>26</v>
      </c>
    </row>
    <row r="30" spans="2:12" ht="12.95" customHeight="1" thickBot="1" x14ac:dyDescent="0.3">
      <c r="B30" s="132" t="str">
        <f>B11</f>
        <v>LE CHÂTEAU D OLERON 2</v>
      </c>
      <c r="C30" s="133"/>
      <c r="D30" s="134"/>
      <c r="E30" s="55">
        <v>36</v>
      </c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231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CHÂTEAU D OLERON 2</v>
      </c>
      <c r="C33" s="165"/>
      <c r="D33" s="166"/>
      <c r="E33" s="52"/>
      <c r="F33" s="128" t="str">
        <f>B12</f>
        <v>ST PIERRE OLERON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4</v>
      </c>
      <c r="C34" s="151"/>
      <c r="D34" s="152"/>
      <c r="E34" s="53"/>
      <c r="F34" s="150" t="str">
        <f>F10</f>
        <v>GEMOZAC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CHANIERS 2</v>
      </c>
      <c r="C35" s="129"/>
      <c r="D35" s="130"/>
      <c r="E35" s="54"/>
      <c r="F35" s="128" t="str">
        <f>B10</f>
        <v>MARENNES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TONNAY-CHARENTE 4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231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PIERRE OLERON 1</v>
      </c>
      <c r="C39" s="165"/>
      <c r="D39" s="166"/>
      <c r="E39" s="52"/>
      <c r="F39" s="167" t="str">
        <f>F9</f>
        <v>CHANIERS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4</v>
      </c>
      <c r="C40" s="151"/>
      <c r="D40" s="152"/>
      <c r="E40" s="53"/>
      <c r="F40" s="150" t="str">
        <f>F11</f>
        <v>TONNAY-CHARENTE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2</v>
      </c>
      <c r="C41" s="129"/>
      <c r="D41" s="130"/>
      <c r="E41" s="54"/>
      <c r="F41" s="128" t="str">
        <f>B11</f>
        <v>LE CHÂTEAU D OLERON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MARENNES 2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TONNAY-CHARENTE 4</v>
      </c>
      <c r="C45" s="142"/>
      <c r="D45" s="143"/>
      <c r="E45" s="59"/>
      <c r="F45" s="144" t="str">
        <f>B10</f>
        <v>MARENNES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CHANIERS 2</v>
      </c>
      <c r="C46" s="151"/>
      <c r="D46" s="152"/>
      <c r="E46" s="60"/>
      <c r="F46" s="128" t="str">
        <f>B11</f>
        <v>LE CHÂTEAU D OLERON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2</v>
      </c>
      <c r="C47" s="129"/>
      <c r="D47" s="130"/>
      <c r="E47" s="61"/>
      <c r="F47" s="128" t="str">
        <f>B12</f>
        <v>ST PIERRE OLERON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4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_xlfn.IFS(L10="","0",L10=18,"2",L10&gt;18,"3",L10&lt;18,"1")</f>
        <v>3</v>
      </c>
      <c r="E53" s="22">
        <f>L10-E10</f>
        <v>12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3</v>
      </c>
      <c r="I53" s="23">
        <f>E23-L23</f>
        <v>12</v>
      </c>
      <c r="J53" s="20" t="str" cm="1">
        <f t="array" ref="J53">_xlfn.IFS(E27="","0",E27=18,"2",E27&gt;18,"3",E27&lt;18,"1")</f>
        <v>1</v>
      </c>
      <c r="K53" s="22">
        <f>E27-L27</f>
        <v>-12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16</v>
      </c>
      <c r="H54" s="20" t="str" cm="1">
        <f t="array" ref="H54">_xlfn.IFS(L22="","0",L22=18,"2",L22&gt;18,"3",L22&lt;18,"1")</f>
        <v>3</v>
      </c>
      <c r="I54" s="23">
        <f>L22-E22</f>
        <v>20</v>
      </c>
      <c r="J54" s="20" t="str" cm="1">
        <f t="array" ref="J54">_xlfn.IFS(L29="","0",L29=18,"2",L29&gt;18,"3",L29&lt;18,"1")</f>
        <v>3</v>
      </c>
      <c r="K54" s="22">
        <f>L29-E29</f>
        <v>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12</v>
      </c>
      <c r="S54" s="17">
        <f t="shared" si="0"/>
        <v>88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_xlfn.IFS(E9="","0",E9=18,"2",E9&gt;18,"3",E9&lt;18,"1")</f>
        <v>1</v>
      </c>
      <c r="E55" s="22">
        <f>E9-L9</f>
        <v>-24</v>
      </c>
      <c r="F55" s="20" t="str" cm="1">
        <f t="array" ref="F55">_xlfn.IFS(E16="","0",E16=18,"2",E16&gt;18,"3",E16&lt;18,"1")</f>
        <v>1</v>
      </c>
      <c r="G55" s="22">
        <f>E16-L16</f>
        <v>-12</v>
      </c>
      <c r="H55" s="20" t="str" cm="1">
        <f t="array" ref="H55">_xlfn.IFS(E22="","0",E22=18,"2",E22&gt;18,"3",E22&lt;18,"1")</f>
        <v>1</v>
      </c>
      <c r="I55" s="23">
        <f>E22-L22</f>
        <v>-20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-48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_xlfn.IFS(E11="","0",E11=18,"2",E11&gt;18,"3",E11&lt;18,"1")</f>
        <v>2</v>
      </c>
      <c r="E56" s="22">
        <f>E11-L11</f>
        <v>0</v>
      </c>
      <c r="F56" s="20" t="str" cm="1">
        <f t="array" ref="F56">_xlfn.IFS(L16="","0",L16=18,"2",L16&gt;18,"3",L16&lt;18,"1")</f>
        <v>3</v>
      </c>
      <c r="G56" s="22">
        <f>L16-E16</f>
        <v>12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_xlfn.IFS(L11="","0",L11=18,"2",L11&gt;18,"3",L11&lt;18,"1")</f>
        <v>2</v>
      </c>
      <c r="E57" s="22">
        <f>L11-E11</f>
        <v>0</v>
      </c>
      <c r="F57" s="20" t="str" cm="1">
        <f t="array" ref="F57">_xlfn.IFS(L15="","0",L15=18,"2",L15&gt;18,"3",L15&lt;18,"1")</f>
        <v>1</v>
      </c>
      <c r="G57" s="22">
        <f>L15-E15</f>
        <v>-24</v>
      </c>
      <c r="H57" s="20" t="str" cm="1">
        <f t="array" ref="H57">_xlfn.IFS(L23="","0",L23=18,"2",L23&gt;18,"3",L23&lt;18,"1")</f>
        <v>1</v>
      </c>
      <c r="I57" s="23">
        <f>L23-E23</f>
        <v>-12</v>
      </c>
      <c r="J57" s="20" t="str" cm="1">
        <f t="array" ref="J57">_xlfn.IFS(E29="","0",E29=18,"2",E29&gt;18,"3",E29&lt;18,"1")</f>
        <v>1</v>
      </c>
      <c r="K57" s="22">
        <f>E29-L29</f>
        <v>-16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5</v>
      </c>
      <c r="S57" s="17">
        <f t="shared" si="0"/>
        <v>-52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_xlfn.IFS(L9="","0",L9=18,"2",L9&gt;18,"3",L9&lt;18,"1")</f>
        <v>3</v>
      </c>
      <c r="E58" s="22">
        <f>L9-E9</f>
        <v>24</v>
      </c>
      <c r="F58" s="20" t="str" cm="1">
        <f t="array" ref="F58">_xlfn.IFS(E15="","0",E15=18,"2",E15&gt;18,"3",E15&lt;18,"1")</f>
        <v>3</v>
      </c>
      <c r="G58" s="22">
        <f>E15-L15</f>
        <v>24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3</v>
      </c>
      <c r="K58" s="22">
        <f>L27-E27</f>
        <v>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12</v>
      </c>
      <c r="S58" s="17">
        <f t="shared" si="0"/>
        <v>96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_xlfn.IFS(E10="","0",E10=18,"2",E10&gt;18,"3",E10&lt;18,"1")</f>
        <v>1</v>
      </c>
      <c r="E59" s="67">
        <f>E10-L10</f>
        <v>-12</v>
      </c>
      <c r="F59" s="66" t="str" cm="1">
        <f t="array" ref="F59">_xlfn.IFS(E17="","0",E17=18,"2",E17&gt;18,"3",E17&lt;18,"1")</f>
        <v>1</v>
      </c>
      <c r="G59" s="67">
        <f>E17-L17</f>
        <v>-16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-28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CHANIERS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24</v>
      </c>
      <c r="H66" s="43" t="str">
        <v>3</v>
      </c>
      <c r="I66" s="44">
        <v>36</v>
      </c>
      <c r="J66" s="43" t="str">
        <v>3</v>
      </c>
      <c r="K66" s="44">
        <v>12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96</v>
      </c>
    </row>
    <row r="67" spans="1:19" ht="15.75" thickBot="1" x14ac:dyDescent="0.3">
      <c r="A67" s="78">
        <v>2</v>
      </c>
      <c r="B67" s="38" t="str">
        <v>ST PIERRE OLERON 1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16</v>
      </c>
      <c r="H67" s="46" t="str">
        <v>3</v>
      </c>
      <c r="I67" s="47">
        <v>20</v>
      </c>
      <c r="J67" s="46" t="str">
        <v>3</v>
      </c>
      <c r="K67" s="47">
        <v>16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88</v>
      </c>
    </row>
    <row r="68" spans="1:19" ht="15.75" thickBot="1" x14ac:dyDescent="0.3">
      <c r="A68" s="78">
        <v>3</v>
      </c>
      <c r="B68" s="38" t="str">
        <v>GEMOZAC 2</v>
      </c>
      <c r="C68" s="41">
        <v>0</v>
      </c>
      <c r="D68" s="46" t="str">
        <v>3</v>
      </c>
      <c r="E68" s="47">
        <v>12</v>
      </c>
      <c r="F68" s="46" t="str">
        <v>3</v>
      </c>
      <c r="G68" s="47">
        <v>36</v>
      </c>
      <c r="H68" s="46" t="str">
        <v>3</v>
      </c>
      <c r="I68" s="47">
        <v>12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1</v>
      </c>
      <c r="I69" s="47">
        <v>-8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40</v>
      </c>
    </row>
    <row r="70" spans="1:19" ht="15.75" thickBot="1" x14ac:dyDescent="0.3">
      <c r="A70" s="78">
        <v>5</v>
      </c>
      <c r="B70" s="111" t="str">
        <v>MARENNES 2</v>
      </c>
      <c r="C70" s="112">
        <v>0</v>
      </c>
      <c r="D70" s="113" t="str">
        <v>1</v>
      </c>
      <c r="E70" s="114">
        <v>-12</v>
      </c>
      <c r="F70" s="113" t="str">
        <v>1</v>
      </c>
      <c r="G70" s="114">
        <v>-16</v>
      </c>
      <c r="H70" s="113" t="str">
        <v>3</v>
      </c>
      <c r="I70" s="114">
        <v>8</v>
      </c>
      <c r="J70" s="113" t="str">
        <v>1</v>
      </c>
      <c r="K70" s="114">
        <v>-8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6</v>
      </c>
      <c r="S70" s="48">
        <v>-28</v>
      </c>
    </row>
    <row r="71" spans="1:19" ht="15.75" thickBot="1" x14ac:dyDescent="0.3">
      <c r="A71" s="78">
        <v>6</v>
      </c>
      <c r="B71" s="38" t="str">
        <v>LES MATHES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-12</v>
      </c>
      <c r="H71" s="46" t="str">
        <v>1</v>
      </c>
      <c r="I71" s="47">
        <v>-20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-48</v>
      </c>
    </row>
    <row r="72" spans="1:19" ht="15.75" thickBot="1" x14ac:dyDescent="0.3">
      <c r="A72" s="78">
        <v>7</v>
      </c>
      <c r="B72" s="38" t="str">
        <v>TONNAY-CHARENTE 4</v>
      </c>
      <c r="C72" s="42">
        <v>0</v>
      </c>
      <c r="D72" s="75" t="str">
        <v>2</v>
      </c>
      <c r="E72" s="76">
        <v>0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-52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30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133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205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134</v>
      </c>
      <c r="C9" s="182"/>
      <c r="D9" s="183"/>
      <c r="E9" s="52">
        <v>24</v>
      </c>
      <c r="F9" s="184" t="s">
        <v>138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135</v>
      </c>
      <c r="C10" s="172"/>
      <c r="D10" s="173"/>
      <c r="E10" s="53">
        <v>14</v>
      </c>
      <c r="F10" s="171" t="s">
        <v>140</v>
      </c>
      <c r="G10" s="172"/>
      <c r="H10" s="172"/>
      <c r="I10" s="172"/>
      <c r="J10" s="172"/>
      <c r="K10" s="173"/>
      <c r="L10" s="57">
        <v>22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136</v>
      </c>
      <c r="C11" s="172"/>
      <c r="D11" s="173"/>
      <c r="E11" s="54">
        <v>20</v>
      </c>
      <c r="F11" s="171" t="s">
        <v>139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137</v>
      </c>
      <c r="C12" s="176"/>
      <c r="D12" s="177"/>
      <c r="E12" s="55">
        <v>36</v>
      </c>
      <c r="F12" s="178" t="s">
        <v>221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205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CLERAC 2</v>
      </c>
      <c r="C15" s="168"/>
      <c r="D15" s="170"/>
      <c r="E15" s="52">
        <v>22</v>
      </c>
      <c r="F15" s="150" t="str">
        <f>F11</f>
        <v>ST JEAN D ANGELY 1</v>
      </c>
      <c r="G15" s="151"/>
      <c r="H15" s="151"/>
      <c r="I15" s="151"/>
      <c r="J15" s="151"/>
      <c r="K15" s="152"/>
      <c r="L15" s="56">
        <v>14</v>
      </c>
    </row>
    <row r="16" spans="2:19" ht="12.95" customHeight="1" x14ac:dyDescent="0.25">
      <c r="B16" s="150" t="str">
        <f>B9</f>
        <v>SAINTES AP 1</v>
      </c>
      <c r="C16" s="151"/>
      <c r="D16" s="152"/>
      <c r="E16" s="53">
        <v>20</v>
      </c>
      <c r="F16" s="150" t="str">
        <f>B11</f>
        <v>CHEVANCEAUX 2</v>
      </c>
      <c r="G16" s="151"/>
      <c r="H16" s="151"/>
      <c r="I16" s="151"/>
      <c r="J16" s="151"/>
      <c r="K16" s="152"/>
      <c r="L16" s="57">
        <v>16</v>
      </c>
    </row>
    <row r="17" spans="2:12" ht="12.95" customHeight="1" x14ac:dyDescent="0.25">
      <c r="B17" s="150" t="str">
        <f>B10</f>
        <v>SAUJON VAUX 4</v>
      </c>
      <c r="C17" s="151"/>
      <c r="D17" s="152"/>
      <c r="E17" s="54">
        <v>6</v>
      </c>
      <c r="F17" s="150" t="str">
        <f>B12</f>
        <v>FONTAINE D OZILLAC 4</v>
      </c>
      <c r="G17" s="151"/>
      <c r="H17" s="151"/>
      <c r="I17" s="151"/>
      <c r="J17" s="151"/>
      <c r="K17" s="152"/>
      <c r="L17" s="57">
        <v>30</v>
      </c>
    </row>
    <row r="18" spans="2:12" ht="12.95" customHeight="1" thickBot="1" x14ac:dyDescent="0.3">
      <c r="B18" s="132" t="str">
        <f>F10</f>
        <v>BUSSAC FORET 3</v>
      </c>
      <c r="C18" s="133"/>
      <c r="D18" s="134"/>
      <c r="E18" s="55">
        <v>36</v>
      </c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SAUJON VAUX 4</v>
      </c>
      <c r="C21" s="165"/>
      <c r="D21" s="166"/>
      <c r="E21" s="52">
        <v>12</v>
      </c>
      <c r="F21" s="167" t="str">
        <f>B11</f>
        <v>CHEVANCEAUX 2</v>
      </c>
      <c r="G21" s="168"/>
      <c r="H21" s="168"/>
      <c r="I21" s="168"/>
      <c r="J21" s="168"/>
      <c r="K21" s="168"/>
      <c r="L21" s="56">
        <v>24</v>
      </c>
    </row>
    <row r="22" spans="2:12" ht="12.95" customHeight="1" x14ac:dyDescent="0.25">
      <c r="B22" s="150" t="str">
        <f>B9</f>
        <v>SAINTES AP 1</v>
      </c>
      <c r="C22" s="151"/>
      <c r="D22" s="152"/>
      <c r="E22" s="53">
        <v>16</v>
      </c>
      <c r="F22" s="150" t="str">
        <f>B12</f>
        <v>FONTAINE D OZILLAC 4</v>
      </c>
      <c r="G22" s="151"/>
      <c r="H22" s="151"/>
      <c r="I22" s="151"/>
      <c r="J22" s="151"/>
      <c r="K22" s="152"/>
      <c r="L22" s="57">
        <v>20</v>
      </c>
    </row>
    <row r="23" spans="2:12" ht="12.95" customHeight="1" x14ac:dyDescent="0.25">
      <c r="B23" s="150" t="str">
        <f>F10</f>
        <v>BUSSAC FORET 3</v>
      </c>
      <c r="C23" s="151"/>
      <c r="D23" s="152"/>
      <c r="E23" s="54">
        <v>18</v>
      </c>
      <c r="F23" s="150" t="str">
        <f>F11</f>
        <v>ST JEAN D ANGELY 1</v>
      </c>
      <c r="G23" s="151"/>
      <c r="H23" s="151"/>
      <c r="I23" s="151"/>
      <c r="J23" s="151"/>
      <c r="K23" s="152"/>
      <c r="L23" s="57">
        <v>18</v>
      </c>
    </row>
    <row r="24" spans="2:12" ht="12.95" customHeight="1" thickBot="1" x14ac:dyDescent="0.3">
      <c r="B24" s="132" t="str">
        <f>F9</f>
        <v>CLERAC 2</v>
      </c>
      <c r="C24" s="133"/>
      <c r="D24" s="134"/>
      <c r="E24" s="55">
        <v>36</v>
      </c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193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3</v>
      </c>
      <c r="C27" s="142"/>
      <c r="D27" s="143"/>
      <c r="E27" s="52">
        <v>22</v>
      </c>
      <c r="F27" s="167" t="str">
        <f>F9</f>
        <v>CLERAC 2</v>
      </c>
      <c r="G27" s="168"/>
      <c r="H27" s="168"/>
      <c r="I27" s="168"/>
      <c r="J27" s="168"/>
      <c r="K27" s="168"/>
      <c r="L27" s="56">
        <v>14</v>
      </c>
    </row>
    <row r="28" spans="2:12" ht="12.95" customHeight="1" x14ac:dyDescent="0.25">
      <c r="B28" s="150" t="str">
        <f>B9</f>
        <v>SAINTES AP 1</v>
      </c>
      <c r="C28" s="151"/>
      <c r="D28" s="152"/>
      <c r="E28" s="53">
        <v>24</v>
      </c>
      <c r="F28" s="128" t="str">
        <f>B10</f>
        <v>SAUJON VAUX 4</v>
      </c>
      <c r="G28" s="129"/>
      <c r="H28" s="129"/>
      <c r="I28" s="129"/>
      <c r="J28" s="129"/>
      <c r="K28" s="130"/>
      <c r="L28" s="57">
        <v>12</v>
      </c>
    </row>
    <row r="29" spans="2:12" ht="12.95" customHeight="1" x14ac:dyDescent="0.25">
      <c r="B29" s="128" t="str">
        <f>F11</f>
        <v>ST JEAN D ANGELY 1</v>
      </c>
      <c r="C29" s="129"/>
      <c r="D29" s="130"/>
      <c r="E29" s="54">
        <v>22</v>
      </c>
      <c r="F29" s="128" t="str">
        <f>B12</f>
        <v>FONTAINE D OZILLAC 4</v>
      </c>
      <c r="G29" s="129"/>
      <c r="H29" s="129"/>
      <c r="I29" s="129"/>
      <c r="J29" s="129"/>
      <c r="K29" s="130"/>
      <c r="L29" s="57">
        <v>14</v>
      </c>
    </row>
    <row r="30" spans="2:12" ht="12.95" customHeight="1" thickBot="1" x14ac:dyDescent="0.3">
      <c r="B30" s="132" t="str">
        <f>B11</f>
        <v>CHEVANCEAUX 2</v>
      </c>
      <c r="C30" s="133"/>
      <c r="D30" s="134"/>
      <c r="E30" s="55">
        <v>36</v>
      </c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194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CHEVANCEAUX 2</v>
      </c>
      <c r="C33" s="165"/>
      <c r="D33" s="166"/>
      <c r="E33" s="52"/>
      <c r="F33" s="128" t="str">
        <f>B12</f>
        <v>FONTAINE D OZILLAC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SAINTES AP 1</v>
      </c>
      <c r="C34" s="151"/>
      <c r="D34" s="152"/>
      <c r="E34" s="53"/>
      <c r="F34" s="150" t="str">
        <f>F10</f>
        <v>BUSSAC FORET 3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CLERAC 2</v>
      </c>
      <c r="C35" s="129"/>
      <c r="D35" s="130"/>
      <c r="E35" s="54"/>
      <c r="F35" s="128" t="str">
        <f>B10</f>
        <v>SAUJON VAUX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JEAN D ANGELY 1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194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4</v>
      </c>
      <c r="C39" s="165"/>
      <c r="D39" s="166"/>
      <c r="E39" s="52"/>
      <c r="F39" s="167" t="str">
        <f>F9</f>
        <v>CLERAC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SAINTES AP 1</v>
      </c>
      <c r="C40" s="151"/>
      <c r="D40" s="152"/>
      <c r="E40" s="53"/>
      <c r="F40" s="150" t="str">
        <f>F11</f>
        <v>ST JEAN D ANGELY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3</v>
      </c>
      <c r="C41" s="129"/>
      <c r="D41" s="130"/>
      <c r="E41" s="54"/>
      <c r="F41" s="128" t="str">
        <f>B11</f>
        <v>CHEVANCEAUX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SAUJON VAUX 4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JEAN D ANGELY 1</v>
      </c>
      <c r="C45" s="142"/>
      <c r="D45" s="143"/>
      <c r="E45" s="59"/>
      <c r="F45" s="144" t="str">
        <f>B10</f>
        <v>SAUJON VAUX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CLERAC 2</v>
      </c>
      <c r="C46" s="151"/>
      <c r="D46" s="152"/>
      <c r="E46" s="60"/>
      <c r="F46" s="128" t="str">
        <f>B11</f>
        <v>CHEVANCEAUX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3</v>
      </c>
      <c r="C47" s="129"/>
      <c r="D47" s="130"/>
      <c r="E47" s="61"/>
      <c r="F47" s="128" t="str">
        <f>B12</f>
        <v>FONTAINE D OZILLAC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SAINTES AP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_xlfn.IFS(L10="","0",L10=18,"2",L10&gt;18,"3",L10&lt;18,"1")</f>
        <v>3</v>
      </c>
      <c r="E53" s="22">
        <f>L10-E10</f>
        <v>8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2</v>
      </c>
      <c r="I53" s="23">
        <f>E23-L23</f>
        <v>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11</v>
      </c>
      <c r="S53" s="17">
        <f t="shared" si="0"/>
        <v>52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3</v>
      </c>
      <c r="G54" s="22">
        <f>L17-E17</f>
        <v>24</v>
      </c>
      <c r="H54" s="20" t="str" cm="1">
        <f t="array" ref="H54">_xlfn.IFS(L22="","0",L22=18,"2",L22&gt;18,"3",L22&lt;18,"1")</f>
        <v>3</v>
      </c>
      <c r="I54" s="23">
        <f>L22-E22</f>
        <v>4</v>
      </c>
      <c r="J54" s="20" t="str" cm="1">
        <f t="array" ref="J54">_xlfn.IFS(L29="","0",L29=18,"2",L29&gt;18,"3",L29&lt;18,"1")</f>
        <v>1</v>
      </c>
      <c r="K54" s="22">
        <f>L29-E29</f>
        <v>-8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56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4</v>
      </c>
      <c r="H55" s="20" t="str" cm="1">
        <f t="array" ref="H55">_xlfn.IFS(E22="","0",E22=18,"2",E22&gt;18,"3",E22&lt;18,"1")</f>
        <v>1</v>
      </c>
      <c r="I55" s="23">
        <f>E22-L22</f>
        <v>-4</v>
      </c>
      <c r="J55" s="20" t="str" cm="1">
        <f t="array" ref="J55">_xlfn.IFS(E28="","0",E28=18,"2",E28&gt;18,"3",E28&lt;18,"1")</f>
        <v>3</v>
      </c>
      <c r="K55" s="22">
        <f>E28-L28</f>
        <v>12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-4</v>
      </c>
      <c r="H56" s="20" t="str" cm="1">
        <f t="array" ref="H56">_xlfn.IFS(L21="","0",L21=18,"2",L21&gt;18,"3",L21&lt;18,"1")</f>
        <v>3</v>
      </c>
      <c r="I56" s="23">
        <f>L21-E21</f>
        <v>12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1</v>
      </c>
      <c r="G57" s="22">
        <f>L15-E15</f>
        <v>-8</v>
      </c>
      <c r="H57" s="20" t="str" cm="1">
        <f t="array" ref="H57">_xlfn.IFS(L23="","0",L23=18,"2",L23&gt;18,"3",L23&lt;18,"1")</f>
        <v>2</v>
      </c>
      <c r="I57" s="23">
        <f>L23-E23</f>
        <v>0</v>
      </c>
      <c r="J57" s="20" t="str" cm="1">
        <f t="array" ref="J57">_xlfn.IFS(E29="","0",E29=18,"2",E29&gt;18,"3",E29&lt;18,"1")</f>
        <v>3</v>
      </c>
      <c r="K57" s="22">
        <f>E29-L29</f>
        <v>8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7</v>
      </c>
      <c r="S57" s="17">
        <f t="shared" si="0"/>
        <v>-4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3</v>
      </c>
      <c r="G58" s="22">
        <f>E15-L15</f>
        <v>8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_xlfn.IFS(E10="","0",E10=18,"2",E10&gt;18,"3",E10&lt;18,"1")</f>
        <v>1</v>
      </c>
      <c r="E59" s="67">
        <f>E10-L10</f>
        <v>-8</v>
      </c>
      <c r="F59" s="66" t="str" cm="1">
        <f t="array" ref="F59">_xlfn.IFS(E17="","0",E17=18,"2",E17&gt;18,"3",E17&lt;18,"1")</f>
        <v>1</v>
      </c>
      <c r="G59" s="67">
        <f>E17-L17</f>
        <v>-24</v>
      </c>
      <c r="H59" s="66" t="str" cm="1">
        <f t="array" ref="H59">_xlfn.IFS(E21="","0",E21=18,"2",E21&gt;18,"3",E21&lt;18,"1")</f>
        <v>1</v>
      </c>
      <c r="I59" s="68">
        <f>E21-L21</f>
        <v>-12</v>
      </c>
      <c r="J59" s="66" t="str" cm="1">
        <f t="array" ref="J59">_xlfn.IFS(L28="","0",L28=18,"2",L28&gt;18,"3",L28&lt;18,"1")</f>
        <v>1</v>
      </c>
      <c r="K59" s="67">
        <f>L28-E28</f>
        <v>-12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36</v>
      </c>
      <c r="H66" s="43" t="str">
        <v>2</v>
      </c>
      <c r="I66" s="44">
        <v>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11</v>
      </c>
      <c r="S66" s="45">
        <v>52</v>
      </c>
    </row>
    <row r="67" spans="1:19" ht="15.75" thickBot="1" x14ac:dyDescent="0.3">
      <c r="A67" s="78">
        <v>2</v>
      </c>
      <c r="B67" s="38" t="str">
        <v>FONTAINE D OZILLAC 4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24</v>
      </c>
      <c r="H67" s="46" t="str">
        <v>3</v>
      </c>
      <c r="I67" s="47">
        <v>4</v>
      </c>
      <c r="J67" s="46" t="str">
        <v>1</v>
      </c>
      <c r="K67" s="47">
        <v>-8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.75" thickBot="1" x14ac:dyDescent="0.3">
      <c r="A68" s="78">
        <v>3</v>
      </c>
      <c r="B68" s="38" t="str">
        <v>CHEVANCEAUX 2</v>
      </c>
      <c r="C68" s="41">
        <v>0</v>
      </c>
      <c r="D68" s="46" t="str">
        <v>3</v>
      </c>
      <c r="E68" s="47">
        <v>4</v>
      </c>
      <c r="F68" s="46" t="str">
        <v>1</v>
      </c>
      <c r="G68" s="47">
        <v>-4</v>
      </c>
      <c r="H68" s="46" t="str">
        <v>3</v>
      </c>
      <c r="I68" s="47">
        <v>12</v>
      </c>
      <c r="J68" s="46" t="str">
        <v>3</v>
      </c>
      <c r="K68" s="47">
        <v>36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.75" thickBot="1" x14ac:dyDescent="0.3">
      <c r="A69" s="78">
        <v>4</v>
      </c>
      <c r="B69" s="38" t="str">
        <v>SAINTES AP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1</v>
      </c>
      <c r="I69" s="47">
        <v>-4</v>
      </c>
      <c r="J69" s="46" t="str">
        <v>3</v>
      </c>
      <c r="K69" s="47">
        <v>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24</v>
      </c>
    </row>
    <row r="70" spans="1:19" ht="15.75" thickBot="1" x14ac:dyDescent="0.3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3</v>
      </c>
      <c r="I70" s="47">
        <v>36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24</v>
      </c>
    </row>
    <row r="71" spans="1:19" ht="15.75" thickBot="1" x14ac:dyDescent="0.3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2</v>
      </c>
      <c r="I71" s="47">
        <v>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-56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9" zoomScale="98" zoomScaleNormal="98" workbookViewId="0">
      <selection activeCell="D21" sqref="D21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86" t="s">
        <v>141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2:18" ht="8.25" customHeight="1" x14ac:dyDescent="0.25"/>
    <row r="7" spans="2:18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</row>
    <row r="8" spans="2:18" ht="12.95" customHeight="1" thickBot="1" x14ac:dyDescent="0.3">
      <c r="B8" s="159" t="s">
        <v>195</v>
      </c>
      <c r="C8" s="160"/>
      <c r="D8" s="160"/>
      <c r="E8" s="161" t="s">
        <v>215</v>
      </c>
      <c r="F8" s="161"/>
      <c r="G8" s="162">
        <v>46264</v>
      </c>
      <c r="H8" s="163"/>
      <c r="I8" s="193" t="s">
        <v>216</v>
      </c>
      <c r="J8" s="193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81" t="s">
        <v>142</v>
      </c>
      <c r="C9" s="183"/>
      <c r="D9" s="52">
        <v>14</v>
      </c>
      <c r="E9" s="181" t="s">
        <v>145</v>
      </c>
      <c r="F9" s="182"/>
      <c r="G9" s="182"/>
      <c r="H9" s="182"/>
      <c r="I9" s="182"/>
      <c r="J9" s="183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71" t="s">
        <v>143</v>
      </c>
      <c r="C10" s="173"/>
      <c r="D10" s="53">
        <v>24</v>
      </c>
      <c r="E10" s="171" t="s">
        <v>146</v>
      </c>
      <c r="F10" s="172"/>
      <c r="G10" s="172"/>
      <c r="H10" s="172"/>
      <c r="I10" s="172"/>
      <c r="J10" s="173"/>
      <c r="K10" s="57">
        <v>12</v>
      </c>
      <c r="M10" s="4"/>
      <c r="N10" s="174" t="s">
        <v>4</v>
      </c>
      <c r="O10" s="174"/>
      <c r="P10" s="174"/>
      <c r="Q10" s="174"/>
      <c r="R10" s="174"/>
    </row>
    <row r="11" spans="2:18" ht="12.95" customHeight="1" thickBot="1" x14ac:dyDescent="0.3">
      <c r="B11" s="175" t="s">
        <v>144</v>
      </c>
      <c r="C11" s="177"/>
      <c r="D11" s="55">
        <v>30</v>
      </c>
      <c r="E11" s="175" t="s">
        <v>214</v>
      </c>
      <c r="F11" s="176"/>
      <c r="G11" s="176"/>
      <c r="H11" s="176"/>
      <c r="I11" s="176"/>
      <c r="J11" s="177"/>
      <c r="K11" s="58">
        <v>6</v>
      </c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9" t="s">
        <v>217</v>
      </c>
      <c r="C13" s="160"/>
      <c r="D13" s="160"/>
      <c r="E13" s="161" t="s">
        <v>215</v>
      </c>
      <c r="F13" s="161"/>
      <c r="G13" s="162">
        <v>46264</v>
      </c>
      <c r="H13" s="163"/>
      <c r="I13" s="193" t="s">
        <v>16</v>
      </c>
      <c r="J13" s="193"/>
      <c r="K13" s="51"/>
    </row>
    <row r="14" spans="2:18" ht="12.95" customHeight="1" x14ac:dyDescent="0.25">
      <c r="B14" s="167" t="str">
        <f>$E$9</f>
        <v>ST JULIEN ESCAP 2</v>
      </c>
      <c r="C14" s="170"/>
      <c r="D14" s="52">
        <v>16</v>
      </c>
      <c r="E14" s="150" t="str">
        <f>$B$11</f>
        <v>CHANIERS 3</v>
      </c>
      <c r="F14" s="151"/>
      <c r="G14" s="151"/>
      <c r="H14" s="151"/>
      <c r="I14" s="151"/>
      <c r="J14" s="152"/>
      <c r="K14" s="56">
        <v>20</v>
      </c>
    </row>
    <row r="15" spans="2:18" ht="12.95" customHeight="1" x14ac:dyDescent="0.25">
      <c r="B15" s="150" t="str">
        <f>$B$9</f>
        <v>LES GONDS 3</v>
      </c>
      <c r="C15" s="152"/>
      <c r="D15" s="53">
        <v>20</v>
      </c>
      <c r="E15" s="150" t="str">
        <f>$B$10</f>
        <v>NANCRAS 1</v>
      </c>
      <c r="F15" s="151"/>
      <c r="G15" s="151"/>
      <c r="H15" s="151"/>
      <c r="I15" s="151"/>
      <c r="J15" s="152"/>
      <c r="K15" s="57">
        <v>16</v>
      </c>
    </row>
    <row r="16" spans="2:18" ht="12.95" customHeight="1" thickBot="1" x14ac:dyDescent="0.3">
      <c r="B16" s="132" t="str">
        <f>$E$10</f>
        <v>TONNAY CHARENTE 5</v>
      </c>
      <c r="C16" s="134"/>
      <c r="D16" s="55">
        <v>14</v>
      </c>
      <c r="E16" s="156" t="str">
        <f>$E$11</f>
        <v>PORT DES BARQUE 5</v>
      </c>
      <c r="F16" s="157"/>
      <c r="G16" s="157"/>
      <c r="H16" s="157"/>
      <c r="I16" s="157"/>
      <c r="J16" s="158"/>
      <c r="K16" s="58">
        <v>22</v>
      </c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9" t="s">
        <v>160</v>
      </c>
      <c r="C18" s="160"/>
      <c r="D18" s="160"/>
      <c r="E18" s="161" t="s">
        <v>218</v>
      </c>
      <c r="F18" s="161"/>
      <c r="G18" s="162">
        <v>46271</v>
      </c>
      <c r="H18" s="163"/>
      <c r="I18" s="163" t="s">
        <v>219</v>
      </c>
      <c r="J18" s="163"/>
      <c r="K18" s="51"/>
    </row>
    <row r="19" spans="2:16" ht="12.95" customHeight="1" x14ac:dyDescent="0.25">
      <c r="B19" s="164" t="str">
        <f>$B$10</f>
        <v>NANCRAS 1</v>
      </c>
      <c r="C19" s="166"/>
      <c r="D19" s="52">
        <v>12</v>
      </c>
      <c r="E19" s="167" t="str">
        <f>$B$11</f>
        <v>CHANIERS 3</v>
      </c>
      <c r="F19" s="168"/>
      <c r="G19" s="168"/>
      <c r="H19" s="168"/>
      <c r="I19" s="168"/>
      <c r="J19" s="168"/>
      <c r="K19" s="56">
        <v>24</v>
      </c>
    </row>
    <row r="20" spans="2:16" ht="12.95" customHeight="1" x14ac:dyDescent="0.25">
      <c r="B20" s="150" t="str">
        <f>$B$9</f>
        <v>LES GONDS 3</v>
      </c>
      <c r="C20" s="152"/>
      <c r="D20" s="53">
        <v>26</v>
      </c>
      <c r="E20" s="150" t="str">
        <f>$E$10</f>
        <v>TONNAY CHARENTE 5</v>
      </c>
      <c r="F20" s="151"/>
      <c r="G20" s="151"/>
      <c r="H20" s="151"/>
      <c r="I20" s="151"/>
      <c r="J20" s="152"/>
      <c r="K20" s="57">
        <v>10</v>
      </c>
    </row>
    <row r="21" spans="2:16" ht="12.95" customHeight="1" thickBot="1" x14ac:dyDescent="0.3">
      <c r="B21" s="132" t="str">
        <f>$E$9</f>
        <v>ST JULIEN ESCAP 2</v>
      </c>
      <c r="C21" s="134"/>
      <c r="D21" s="55">
        <v>18</v>
      </c>
      <c r="E21" s="156" t="str">
        <f>$E$11</f>
        <v>PORT DES BARQUE 5</v>
      </c>
      <c r="F21" s="157"/>
      <c r="G21" s="157"/>
      <c r="H21" s="157"/>
      <c r="I21" s="157"/>
      <c r="J21" s="158"/>
      <c r="K21" s="58">
        <v>18</v>
      </c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9" t="s">
        <v>160</v>
      </c>
      <c r="C23" s="160"/>
      <c r="D23" s="160"/>
      <c r="E23" s="161" t="s">
        <v>218</v>
      </c>
      <c r="F23" s="161"/>
      <c r="G23" s="162">
        <v>46271</v>
      </c>
      <c r="H23" s="163"/>
      <c r="I23" s="163" t="s">
        <v>16</v>
      </c>
      <c r="J23" s="163"/>
      <c r="K23" s="51"/>
    </row>
    <row r="24" spans="2:16" ht="12.95" customHeight="1" x14ac:dyDescent="0.25">
      <c r="B24" s="141" t="str">
        <f>$E$10</f>
        <v>TONNAY CHARENTE 5</v>
      </c>
      <c r="C24" s="143"/>
      <c r="D24" s="52">
        <v>14</v>
      </c>
      <c r="E24" s="167" t="str">
        <f>$E$9</f>
        <v>ST JULIEN ESCAP 2</v>
      </c>
      <c r="F24" s="168"/>
      <c r="G24" s="168"/>
      <c r="H24" s="168"/>
      <c r="I24" s="168"/>
      <c r="J24" s="168"/>
      <c r="K24" s="56">
        <v>22</v>
      </c>
    </row>
    <row r="25" spans="2:16" ht="12.95" customHeight="1" x14ac:dyDescent="0.25">
      <c r="B25" s="150" t="str">
        <f>$B$9</f>
        <v>LES GONDS 3</v>
      </c>
      <c r="C25" s="152"/>
      <c r="D25" s="53">
        <v>16</v>
      </c>
      <c r="E25" s="128" t="str">
        <f>$B$11</f>
        <v>CHANIERS 3</v>
      </c>
      <c r="F25" s="129"/>
      <c r="G25" s="129"/>
      <c r="H25" s="129"/>
      <c r="I25" s="129"/>
      <c r="J25" s="130"/>
      <c r="K25" s="57">
        <v>20</v>
      </c>
    </row>
    <row r="26" spans="2:16" ht="12.95" customHeight="1" thickBot="1" x14ac:dyDescent="0.3">
      <c r="B26" s="132" t="str">
        <f>$B$10</f>
        <v>NANCRAS 1</v>
      </c>
      <c r="C26" s="134"/>
      <c r="D26" s="55">
        <v>14</v>
      </c>
      <c r="E26" s="156" t="str">
        <f>$E$11</f>
        <v>PORT DES BARQUE 5</v>
      </c>
      <c r="F26" s="157"/>
      <c r="G26" s="157"/>
      <c r="H26" s="157"/>
      <c r="I26" s="157"/>
      <c r="J26" s="158"/>
      <c r="K26" s="58">
        <v>22</v>
      </c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9" t="s">
        <v>220</v>
      </c>
      <c r="C28" s="160"/>
      <c r="D28" s="160"/>
      <c r="E28" s="161" t="s">
        <v>215</v>
      </c>
      <c r="F28" s="161"/>
      <c r="G28" s="162">
        <v>46292</v>
      </c>
      <c r="H28" s="163"/>
      <c r="I28" s="163" t="s">
        <v>17</v>
      </c>
      <c r="J28" s="163"/>
      <c r="K28" s="51"/>
      <c r="M28" s="147" t="s">
        <v>5</v>
      </c>
      <c r="N28" s="148"/>
      <c r="O28" s="148"/>
      <c r="P28" s="149"/>
    </row>
    <row r="29" spans="2:16" ht="12.95" customHeight="1" x14ac:dyDescent="0.25">
      <c r="B29" s="164" t="str">
        <f>$B$11</f>
        <v>CHANIERS 3</v>
      </c>
      <c r="C29" s="166"/>
      <c r="D29" s="52"/>
      <c r="E29" s="128" t="str">
        <f>$E$10</f>
        <v>TONNAY CHARENTE 5</v>
      </c>
      <c r="F29" s="129"/>
      <c r="G29" s="129"/>
      <c r="H29" s="129"/>
      <c r="I29" s="129"/>
      <c r="J29" s="130"/>
      <c r="K29" s="56"/>
      <c r="M29" s="153" t="s">
        <v>6</v>
      </c>
      <c r="N29" s="154"/>
      <c r="O29" s="154"/>
      <c r="P29" s="155"/>
    </row>
    <row r="30" spans="2:16" ht="12.95" customHeight="1" x14ac:dyDescent="0.25">
      <c r="B30" s="150" t="str">
        <f>$E$9</f>
        <v>ST JULIEN ESCAP 2</v>
      </c>
      <c r="C30" s="152"/>
      <c r="D30" s="53"/>
      <c r="E30" s="150" t="str">
        <f>$B$10</f>
        <v>NANCRAS 1</v>
      </c>
      <c r="F30" s="151"/>
      <c r="G30" s="151"/>
      <c r="H30" s="151"/>
      <c r="I30" s="151"/>
      <c r="J30" s="152"/>
      <c r="K30" s="57"/>
      <c r="M30" s="128" t="s">
        <v>7</v>
      </c>
      <c r="N30" s="129"/>
      <c r="O30" s="129"/>
      <c r="P30" s="131"/>
    </row>
    <row r="31" spans="2:16" ht="12.95" customHeight="1" thickBot="1" x14ac:dyDescent="0.3">
      <c r="B31" s="138" t="str">
        <f>$B$9</f>
        <v>LES GONDS 3</v>
      </c>
      <c r="C31" s="169"/>
      <c r="D31" s="55"/>
      <c r="E31" s="156" t="str">
        <f>$E$11</f>
        <v>PORT DES BARQUE 5</v>
      </c>
      <c r="F31" s="157"/>
      <c r="G31" s="157"/>
      <c r="H31" s="157"/>
      <c r="I31" s="157"/>
      <c r="J31" s="158"/>
      <c r="K31" s="58"/>
      <c r="M31" s="138" t="s">
        <v>8</v>
      </c>
      <c r="N31" s="139"/>
      <c r="O31" s="139"/>
      <c r="P31" s="140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17" t="s">
        <v>11</v>
      </c>
      <c r="N34" s="118"/>
      <c r="R34" s="30"/>
      <c r="S34" s="30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24" t="s">
        <v>206</v>
      </c>
      <c r="D36" s="125"/>
      <c r="E36" s="126" t="s">
        <v>207</v>
      </c>
      <c r="F36" s="127"/>
      <c r="G36" s="126" t="s">
        <v>208</v>
      </c>
      <c r="H36" s="127"/>
      <c r="I36" s="126" t="s">
        <v>209</v>
      </c>
      <c r="J36" s="127"/>
      <c r="K36" s="126" t="s">
        <v>210</v>
      </c>
      <c r="L36" s="12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1</v>
      </c>
      <c r="H37" s="23">
        <f>$K$20-$D$20</f>
        <v>-16</v>
      </c>
      <c r="I37" s="20" t="str" cm="1">
        <f t="array" ref="I37">_xlfn.IFS($D$24="","0",$D$24=18,"2",$D$24&gt;18,"3",$D$24&lt;18,"1")</f>
        <v>1</v>
      </c>
      <c r="J37" s="22">
        <f>$D$24-$K$24</f>
        <v>-8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4</v>
      </c>
      <c r="N37" s="17">
        <f t="shared" si="0"/>
        <v>-44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2</v>
      </c>
      <c r="H38" s="23">
        <f>$D$21-$K$21</f>
        <v>0</v>
      </c>
      <c r="I38" s="20" t="str" cm="1">
        <f t="array" ref="I38">_xlfn.IFS($K$24="","0",$K$24=18,"2",$K$24&gt;18,"3",$K$24&lt;18,"1")</f>
        <v>3</v>
      </c>
      <c r="J38" s="22">
        <f>$K$24-$D$24</f>
        <v>8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9</v>
      </c>
      <c r="N38" s="17">
        <f t="shared" si="0"/>
        <v>12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2</v>
      </c>
      <c r="H39" s="23">
        <f>$K$21-$D$21</f>
        <v>0</v>
      </c>
      <c r="I39" s="20" t="str" cm="1">
        <f t="array" ref="I39">_xlfn.IFS($K$26="","0",$K$26=18,"2",$K$26&gt;18,"3",$K$26&lt;18,"1")</f>
        <v>3</v>
      </c>
      <c r="J39" s="22">
        <f>$K$26-$D$26</f>
        <v>8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9</v>
      </c>
      <c r="N39" s="17">
        <f t="shared" si="0"/>
        <v>-8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1</v>
      </c>
      <c r="H40" s="23">
        <f>$D$19-$K$19</f>
        <v>-12</v>
      </c>
      <c r="I40" s="20" t="str" cm="1">
        <f t="array" ref="I40">_xlfn.IFS($D$26="","0",$D$26=18,"2",$D$26&gt;18,"3",$D$26&lt;18,"1")</f>
        <v>1</v>
      </c>
      <c r="J40" s="22">
        <f>$D$26-$K$26</f>
        <v>-8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6</v>
      </c>
      <c r="N40" s="17">
        <f t="shared" si="0"/>
        <v>-12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3</v>
      </c>
      <c r="H41" s="23">
        <f>$D$20-$K$20</f>
        <v>16</v>
      </c>
      <c r="I41" s="20" t="str" cm="1">
        <f t="array" ref="I41">_xlfn.IFS($D$25="","0",$D$25=18,"2",$D$25&gt;18,"3",$D$25&lt;18,"1")</f>
        <v>1</v>
      </c>
      <c r="J41" s="22">
        <f>$D$25-$K$25</f>
        <v>-4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8</v>
      </c>
      <c r="N41" s="17">
        <f t="shared" si="0"/>
        <v>8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3</v>
      </c>
      <c r="H42" s="88">
        <f>$K$19-$D$19</f>
        <v>12</v>
      </c>
      <c r="I42" s="21" t="str" cm="1">
        <f t="array" ref="I42">_xlfn.IFS($K$25="","0",$K$25=18,"2",$K$25&gt;18,"3",$K$25&lt;18,"1")</f>
        <v>3</v>
      </c>
      <c r="J42" s="24">
        <f>$K$25-$D$25</f>
        <v>4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12</v>
      </c>
      <c r="N42" s="19">
        <f t="shared" si="0"/>
        <v>44</v>
      </c>
      <c r="P42" s="11"/>
      <c r="Q42" s="11"/>
      <c r="AF42" s="9"/>
      <c r="AG42" s="9"/>
    </row>
    <row r="43" spans="1:33" ht="15.75" customHeight="1" x14ac:dyDescent="0.25"/>
    <row r="44" spans="1:33" ht="15.75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47" t="s">
        <v>11</v>
      </c>
      <c r="N46" s="149"/>
    </row>
    <row r="47" spans="1:33" ht="15.75" customHeight="1" thickBot="1" x14ac:dyDescent="0.3">
      <c r="A47" s="92" t="s">
        <v>12</v>
      </c>
      <c r="B47" s="93" t="s">
        <v>13</v>
      </c>
      <c r="C47" s="194" t="s">
        <v>211</v>
      </c>
      <c r="D47" s="194"/>
      <c r="E47" s="194" t="s">
        <v>212</v>
      </c>
      <c r="F47" s="194"/>
      <c r="G47" s="194" t="s">
        <v>213</v>
      </c>
      <c r="H47" s="194"/>
      <c r="I47" s="194" t="s">
        <v>209</v>
      </c>
      <c r="J47" s="194"/>
      <c r="K47" s="194" t="s">
        <v>210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3</v>
      </c>
      <c r="H48" s="44">
        <v>12</v>
      </c>
      <c r="I48" s="43" t="str">
        <v>3</v>
      </c>
      <c r="J48" s="44">
        <v>4</v>
      </c>
      <c r="K48" s="43" t="str">
        <v>0</v>
      </c>
      <c r="L48" s="44">
        <v>0</v>
      </c>
      <c r="M48" s="97">
        <v>12</v>
      </c>
      <c r="N48" s="98">
        <v>44</v>
      </c>
    </row>
    <row r="49" spans="1:14" x14ac:dyDescent="0.25">
      <c r="A49" s="104">
        <v>2</v>
      </c>
      <c r="B49" s="99" t="str">
        <v>ST JULIEN ESCAP 2</v>
      </c>
      <c r="C49" s="46" t="str">
        <v>3</v>
      </c>
      <c r="D49" s="47">
        <v>8</v>
      </c>
      <c r="E49" s="46" t="str">
        <v>1</v>
      </c>
      <c r="F49" s="47">
        <v>-4</v>
      </c>
      <c r="G49" s="46" t="str">
        <v>2</v>
      </c>
      <c r="H49" s="47">
        <v>0</v>
      </c>
      <c r="I49" s="46" t="str">
        <v>3</v>
      </c>
      <c r="J49" s="47">
        <v>8</v>
      </c>
      <c r="K49" s="46" t="str">
        <v>0</v>
      </c>
      <c r="L49" s="47">
        <v>0</v>
      </c>
      <c r="M49" s="100">
        <v>9</v>
      </c>
      <c r="N49" s="48">
        <v>12</v>
      </c>
    </row>
    <row r="50" spans="1:14" x14ac:dyDescent="0.25">
      <c r="A50" s="104">
        <v>3</v>
      </c>
      <c r="B50" s="99" t="str">
        <v>PORT DES BARQUE 5</v>
      </c>
      <c r="C50" s="46" t="str">
        <v>1</v>
      </c>
      <c r="D50" s="47">
        <v>-24</v>
      </c>
      <c r="E50" s="46" t="str">
        <v>3</v>
      </c>
      <c r="F50" s="47">
        <v>8</v>
      </c>
      <c r="G50" s="46" t="str">
        <v>2</v>
      </c>
      <c r="H50" s="47">
        <v>0</v>
      </c>
      <c r="I50" s="46" t="str">
        <v>3</v>
      </c>
      <c r="J50" s="47">
        <v>8</v>
      </c>
      <c r="K50" s="46" t="str">
        <v>0</v>
      </c>
      <c r="L50" s="47">
        <v>0</v>
      </c>
      <c r="M50" s="100">
        <v>9</v>
      </c>
      <c r="N50" s="48">
        <v>-8</v>
      </c>
    </row>
    <row r="51" spans="1:14" x14ac:dyDescent="0.25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3</v>
      </c>
      <c r="H51" s="47">
        <v>16</v>
      </c>
      <c r="I51" s="46" t="str">
        <v>1</v>
      </c>
      <c r="J51" s="47">
        <v>-4</v>
      </c>
      <c r="K51" s="46" t="str">
        <v>0</v>
      </c>
      <c r="L51" s="47">
        <v>0</v>
      </c>
      <c r="M51" s="100">
        <v>8</v>
      </c>
      <c r="N51" s="48">
        <v>8</v>
      </c>
    </row>
    <row r="52" spans="1:14" x14ac:dyDescent="0.25">
      <c r="A52" s="104">
        <v>5</v>
      </c>
      <c r="B52" s="99" t="str">
        <v>NANCRAS 1</v>
      </c>
      <c r="C52" s="46" t="str">
        <v>3</v>
      </c>
      <c r="D52" s="47">
        <v>12</v>
      </c>
      <c r="E52" s="46" t="str">
        <v>1</v>
      </c>
      <c r="F52" s="47">
        <v>-4</v>
      </c>
      <c r="G52" s="46" t="str">
        <v>1</v>
      </c>
      <c r="H52" s="47">
        <v>-12</v>
      </c>
      <c r="I52" s="46" t="str">
        <v>1</v>
      </c>
      <c r="J52" s="47">
        <v>-8</v>
      </c>
      <c r="K52" s="46" t="str">
        <v>0</v>
      </c>
      <c r="L52" s="47">
        <v>0</v>
      </c>
      <c r="M52" s="100">
        <v>6</v>
      </c>
      <c r="N52" s="48">
        <v>-12</v>
      </c>
    </row>
    <row r="53" spans="1:14" ht="15.75" thickBot="1" x14ac:dyDescent="0.3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1</v>
      </c>
      <c r="H53" s="50">
        <v>-16</v>
      </c>
      <c r="I53" s="49" t="str">
        <v>1</v>
      </c>
      <c r="J53" s="50">
        <v>-8</v>
      </c>
      <c r="K53" s="49" t="str">
        <v>0</v>
      </c>
      <c r="L53" s="50">
        <v>0</v>
      </c>
      <c r="M53" s="102">
        <v>4</v>
      </c>
      <c r="N53" s="103">
        <v>-44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T34:U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A29" zoomScale="106" zoomScaleNormal="106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147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148</v>
      </c>
      <c r="C9" s="182"/>
      <c r="D9" s="183"/>
      <c r="E9" s="52">
        <v>26</v>
      </c>
      <c r="F9" s="184" t="s">
        <v>152</v>
      </c>
      <c r="G9" s="185"/>
      <c r="H9" s="185"/>
      <c r="I9" s="185"/>
      <c r="J9" s="185"/>
      <c r="K9" s="185"/>
      <c r="L9" s="56">
        <v>10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149</v>
      </c>
      <c r="C10" s="172"/>
      <c r="D10" s="173"/>
      <c r="E10" s="53">
        <v>4</v>
      </c>
      <c r="F10" s="171" t="s">
        <v>153</v>
      </c>
      <c r="G10" s="172"/>
      <c r="H10" s="172"/>
      <c r="I10" s="172"/>
      <c r="J10" s="172"/>
      <c r="K10" s="173"/>
      <c r="L10" s="57">
        <v>32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150</v>
      </c>
      <c r="C11" s="172"/>
      <c r="D11" s="173"/>
      <c r="E11" s="54">
        <v>6</v>
      </c>
      <c r="F11" s="171" t="s">
        <v>154</v>
      </c>
      <c r="G11" s="172"/>
      <c r="H11" s="172"/>
      <c r="I11" s="172"/>
      <c r="J11" s="172"/>
      <c r="K11" s="173"/>
      <c r="L11" s="57">
        <v>30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151</v>
      </c>
      <c r="C12" s="176"/>
      <c r="D12" s="177"/>
      <c r="E12" s="55">
        <v>34</v>
      </c>
      <c r="F12" s="178" t="s">
        <v>132</v>
      </c>
      <c r="G12" s="179"/>
      <c r="H12" s="179"/>
      <c r="I12" s="179"/>
      <c r="J12" s="179"/>
      <c r="K12" s="180"/>
      <c r="L12" s="58">
        <v>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AP 2</v>
      </c>
      <c r="C15" s="168"/>
      <c r="D15" s="170"/>
      <c r="E15" s="52">
        <v>8</v>
      </c>
      <c r="F15" s="150" t="str">
        <f>F11</f>
        <v>SAINTES USSP 3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LES GONDS 4</v>
      </c>
      <c r="C16" s="151"/>
      <c r="D16" s="152"/>
      <c r="E16" s="53">
        <v>28</v>
      </c>
      <c r="F16" s="150" t="str">
        <f>B11</f>
        <v>CHANIERS 4</v>
      </c>
      <c r="G16" s="151"/>
      <c r="H16" s="151"/>
      <c r="I16" s="151"/>
      <c r="J16" s="151"/>
      <c r="K16" s="152"/>
      <c r="L16" s="57">
        <v>8</v>
      </c>
    </row>
    <row r="17" spans="2:12" ht="12.95" customHeight="1" x14ac:dyDescent="0.25">
      <c r="B17" s="150" t="str">
        <f>B10</f>
        <v>NANCRAS 2</v>
      </c>
      <c r="C17" s="151"/>
      <c r="D17" s="152"/>
      <c r="E17" s="54">
        <v>10</v>
      </c>
      <c r="F17" s="150" t="str">
        <f>B12</f>
        <v>ST JULIEN ESCAP 3</v>
      </c>
      <c r="G17" s="151"/>
      <c r="H17" s="151"/>
      <c r="I17" s="151"/>
      <c r="J17" s="151"/>
      <c r="K17" s="152"/>
      <c r="L17" s="57">
        <v>26</v>
      </c>
    </row>
    <row r="18" spans="2:12" ht="12.95" customHeight="1" thickBot="1" x14ac:dyDescent="0.3">
      <c r="B18" s="132" t="str">
        <f>F10</f>
        <v>LE GUA 2</v>
      </c>
      <c r="C18" s="133"/>
      <c r="D18" s="134"/>
      <c r="E18" s="55">
        <v>26</v>
      </c>
      <c r="F18" s="156" t="str">
        <f>F12</f>
        <v>CLERAC 1</v>
      </c>
      <c r="G18" s="157"/>
      <c r="H18" s="157"/>
      <c r="I18" s="157"/>
      <c r="J18" s="157"/>
      <c r="K18" s="158"/>
      <c r="L18" s="58">
        <v>10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NANCRAS 2</v>
      </c>
      <c r="C21" s="165"/>
      <c r="D21" s="166"/>
      <c r="E21" s="52">
        <v>8</v>
      </c>
      <c r="F21" s="167" t="str">
        <f>B11</f>
        <v>CHANIERS 4</v>
      </c>
      <c r="G21" s="168"/>
      <c r="H21" s="168"/>
      <c r="I21" s="168"/>
      <c r="J21" s="168"/>
      <c r="K21" s="168"/>
      <c r="L21" s="56">
        <v>28</v>
      </c>
    </row>
    <row r="22" spans="2:12" ht="12.95" customHeight="1" x14ac:dyDescent="0.25">
      <c r="B22" s="150" t="str">
        <f>B9</f>
        <v>LES GONDS 4</v>
      </c>
      <c r="C22" s="151"/>
      <c r="D22" s="152"/>
      <c r="E22" s="53">
        <v>32</v>
      </c>
      <c r="F22" s="150" t="str">
        <f>B12</f>
        <v>ST JULIEN ESCAP 3</v>
      </c>
      <c r="G22" s="151"/>
      <c r="H22" s="151"/>
      <c r="I22" s="151"/>
      <c r="J22" s="151"/>
      <c r="K22" s="152"/>
      <c r="L22" s="57">
        <v>4</v>
      </c>
    </row>
    <row r="23" spans="2:12" ht="12.95" customHeight="1" x14ac:dyDescent="0.25">
      <c r="B23" s="150" t="str">
        <f>F10</f>
        <v>LE GUA 2</v>
      </c>
      <c r="C23" s="151"/>
      <c r="D23" s="152"/>
      <c r="E23" s="54">
        <v>10</v>
      </c>
      <c r="F23" s="150" t="str">
        <f>F11</f>
        <v>SAINTES USSP 3</v>
      </c>
      <c r="G23" s="151"/>
      <c r="H23" s="151"/>
      <c r="I23" s="151"/>
      <c r="J23" s="151"/>
      <c r="K23" s="152"/>
      <c r="L23" s="57">
        <v>26</v>
      </c>
    </row>
    <row r="24" spans="2:12" ht="12.95" customHeight="1" thickBot="1" x14ac:dyDescent="0.3">
      <c r="B24" s="132" t="str">
        <f>F9</f>
        <v>SAINTES AP 2</v>
      </c>
      <c r="C24" s="133"/>
      <c r="D24" s="134"/>
      <c r="E24" s="55">
        <v>22</v>
      </c>
      <c r="F24" s="156" t="str">
        <f>F12</f>
        <v>CLERAC 1</v>
      </c>
      <c r="G24" s="157"/>
      <c r="H24" s="157"/>
      <c r="I24" s="157"/>
      <c r="J24" s="157"/>
      <c r="K24" s="15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GUA 2</v>
      </c>
      <c r="C27" s="142"/>
      <c r="D27" s="143"/>
      <c r="E27" s="52">
        <v>20</v>
      </c>
      <c r="F27" s="167" t="str">
        <f>F9</f>
        <v>SAINTES AP 2</v>
      </c>
      <c r="G27" s="168"/>
      <c r="H27" s="168"/>
      <c r="I27" s="168"/>
      <c r="J27" s="168"/>
      <c r="K27" s="168"/>
      <c r="L27" s="56">
        <v>16</v>
      </c>
    </row>
    <row r="28" spans="2:12" ht="12.95" customHeight="1" x14ac:dyDescent="0.25">
      <c r="B28" s="150" t="str">
        <f>B9</f>
        <v>LES GONDS 4</v>
      </c>
      <c r="C28" s="151"/>
      <c r="D28" s="152"/>
      <c r="E28" s="53">
        <v>32</v>
      </c>
      <c r="F28" s="128" t="str">
        <f>B10</f>
        <v>NANCRAS 2</v>
      </c>
      <c r="G28" s="129"/>
      <c r="H28" s="129"/>
      <c r="I28" s="129"/>
      <c r="J28" s="129"/>
      <c r="K28" s="130"/>
      <c r="L28" s="57">
        <v>4</v>
      </c>
    </row>
    <row r="29" spans="2:12" ht="12.95" customHeight="1" x14ac:dyDescent="0.25">
      <c r="B29" s="128" t="str">
        <f>F11</f>
        <v>SAINTES USSP 3</v>
      </c>
      <c r="C29" s="129"/>
      <c r="D29" s="130"/>
      <c r="E29" s="54">
        <v>30</v>
      </c>
      <c r="F29" s="128" t="str">
        <f>B12</f>
        <v>ST JULIEN ESCAP 3</v>
      </c>
      <c r="G29" s="129"/>
      <c r="H29" s="129"/>
      <c r="I29" s="129"/>
      <c r="J29" s="129"/>
      <c r="K29" s="130"/>
      <c r="L29" s="57">
        <v>6</v>
      </c>
    </row>
    <row r="30" spans="2:12" ht="12.95" customHeight="1" thickBot="1" x14ac:dyDescent="0.3">
      <c r="B30" s="132" t="str">
        <f>B11</f>
        <v>CHANIERS 4</v>
      </c>
      <c r="C30" s="133"/>
      <c r="D30" s="134"/>
      <c r="E30" s="55">
        <v>20</v>
      </c>
      <c r="F30" s="156" t="str">
        <f>F12</f>
        <v>CLERAC 1</v>
      </c>
      <c r="G30" s="157"/>
      <c r="H30" s="157"/>
      <c r="I30" s="157"/>
      <c r="J30" s="157"/>
      <c r="K30" s="158"/>
      <c r="L30" s="58">
        <v>16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183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CHANIERS 4</v>
      </c>
      <c r="C33" s="165"/>
      <c r="D33" s="166"/>
      <c r="E33" s="52"/>
      <c r="F33" s="128" t="str">
        <f>B12</f>
        <v>ST JULIEN ESCAP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4</v>
      </c>
      <c r="C34" s="151"/>
      <c r="D34" s="152"/>
      <c r="E34" s="53"/>
      <c r="F34" s="150" t="str">
        <f>F10</f>
        <v>LE GUA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AP 2</v>
      </c>
      <c r="C35" s="129"/>
      <c r="D35" s="130"/>
      <c r="E35" s="54"/>
      <c r="F35" s="128" t="str">
        <f>B10</f>
        <v>NANCRAS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SAINTES USSP 3</v>
      </c>
      <c r="C36" s="139"/>
      <c r="D36" s="169"/>
      <c r="E36" s="55"/>
      <c r="F36" s="156" t="str">
        <f>F12</f>
        <v>CLERAC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183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JULIEN ESCAP 3</v>
      </c>
      <c r="C39" s="165"/>
      <c r="D39" s="166"/>
      <c r="E39" s="52"/>
      <c r="F39" s="167" t="str">
        <f>F9</f>
        <v>SAINTES AP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4</v>
      </c>
      <c r="C40" s="151"/>
      <c r="D40" s="152"/>
      <c r="E40" s="53"/>
      <c r="F40" s="150" t="str">
        <f>F11</f>
        <v>SAINTES USSP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GUA 2</v>
      </c>
      <c r="C41" s="129"/>
      <c r="D41" s="130"/>
      <c r="E41" s="54"/>
      <c r="F41" s="128" t="str">
        <f>B11</f>
        <v>CHANIERS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NANCRAS 2</v>
      </c>
      <c r="C42" s="133"/>
      <c r="D42" s="134"/>
      <c r="E42" s="55"/>
      <c r="F42" s="156" t="str">
        <f>F12</f>
        <v>CLERAC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SAINTES USSP 3</v>
      </c>
      <c r="C45" s="142"/>
      <c r="D45" s="143"/>
      <c r="E45" s="59"/>
      <c r="F45" s="144" t="str">
        <f>B10</f>
        <v>NANCRAS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AP 2</v>
      </c>
      <c r="C46" s="151"/>
      <c r="D46" s="152"/>
      <c r="E46" s="60"/>
      <c r="F46" s="128" t="str">
        <f>B11</f>
        <v>CHANIERS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GUA 2</v>
      </c>
      <c r="C47" s="129"/>
      <c r="D47" s="130"/>
      <c r="E47" s="61"/>
      <c r="F47" s="128" t="str">
        <f>B12</f>
        <v>ST JULIEN ESCAP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4</v>
      </c>
      <c r="C48" s="133"/>
      <c r="D48" s="134"/>
      <c r="E48" s="55"/>
      <c r="F48" s="135" t="str">
        <f>F12</f>
        <v>CLERAC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_xlfn.IFS(L10="","0",L10=18,"2",L10&gt;18,"3",L10&lt;18,"1")</f>
        <v>3</v>
      </c>
      <c r="E53" s="22">
        <f>L10-E10</f>
        <v>28</v>
      </c>
      <c r="F53" s="20" t="str" cm="1">
        <f t="array" ref="F53">_xlfn.IFS(E18="","0",E18=18,"2",E18&gt;18,"3",E18&lt;18,"1")</f>
        <v>3</v>
      </c>
      <c r="G53" s="22">
        <f>E18-L18</f>
        <v>16</v>
      </c>
      <c r="H53" s="20" t="str" cm="1">
        <f t="array" ref="H53">_xlfn.IFS(E23="","0",E23=18,"2",E23&gt;18,"3",E23&lt;18,"1")</f>
        <v>1</v>
      </c>
      <c r="I53" s="23">
        <f>E23-L23</f>
        <v>-16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32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_xlfn.IFS(E12="","0",E12=18,"2",E12&gt;18,"3",E12&lt;18,"1")</f>
        <v>3</v>
      </c>
      <c r="E54" s="22">
        <f>E12-L12</f>
        <v>32</v>
      </c>
      <c r="F54" s="20" t="str" cm="1">
        <f t="array" ref="F54">_xlfn.IFS(L17="","0",L17=18,"2",L17&gt;18,"3",L17&lt;18,"1")</f>
        <v>3</v>
      </c>
      <c r="G54" s="22">
        <f>L17-E17</f>
        <v>16</v>
      </c>
      <c r="H54" s="20" t="str" cm="1">
        <f t="array" ref="H54">_xlfn.IFS(L22="","0",L22=18,"2",L22&gt;18,"3",L22&lt;18,"1")</f>
        <v>1</v>
      </c>
      <c r="I54" s="23">
        <f>L22-E22</f>
        <v>-28</v>
      </c>
      <c r="J54" s="20" t="str" cm="1">
        <f t="array" ref="J54">_xlfn.IFS(L29="","0",L29=18,"2",L29&gt;18,"3",L29&lt;18,"1")</f>
        <v>1</v>
      </c>
      <c r="K54" s="22">
        <f>L29-E29</f>
        <v>-24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8</v>
      </c>
      <c r="S54" s="17">
        <f t="shared" si="0"/>
        <v>-4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_xlfn.IFS(E9="","0",E9=18,"2",E9&gt;18,"3",E9&lt;18,"1")</f>
        <v>3</v>
      </c>
      <c r="E55" s="22">
        <f>E9-L9</f>
        <v>16</v>
      </c>
      <c r="F55" s="20" t="str" cm="1">
        <f t="array" ref="F55">_xlfn.IFS(E16="","0",E16=18,"2",E16&gt;18,"3",E16&lt;18,"1")</f>
        <v>3</v>
      </c>
      <c r="G55" s="22">
        <f>E16-L16</f>
        <v>20</v>
      </c>
      <c r="H55" s="20" t="str" cm="1">
        <f t="array" ref="H55">_xlfn.IFS(E22="","0",E22=18,"2",E22&gt;18,"3",E22&lt;18,"1")</f>
        <v>3</v>
      </c>
      <c r="I55" s="23">
        <f>E22-L22</f>
        <v>28</v>
      </c>
      <c r="J55" s="20" t="str" cm="1">
        <f t="array" ref="J55">_xlfn.IFS(E28="","0",E28=18,"2",E28&gt;18,"3",E28&lt;18,"1")</f>
        <v>3</v>
      </c>
      <c r="K55" s="22">
        <f>E28-L28</f>
        <v>28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12</v>
      </c>
      <c r="S55" s="17">
        <f t="shared" si="0"/>
        <v>92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_xlfn.IFS(E11="","0",E11=18,"2",E11&gt;18,"3",E11&lt;18,"1")</f>
        <v>1</v>
      </c>
      <c r="E56" s="22">
        <f>E11-L11</f>
        <v>-24</v>
      </c>
      <c r="F56" s="20" t="str" cm="1">
        <f t="array" ref="F56">_xlfn.IFS(L16="","0",L16=18,"2",L16&gt;18,"3",L16&lt;18,"1")</f>
        <v>1</v>
      </c>
      <c r="G56" s="22">
        <f>L16-E16</f>
        <v>-20</v>
      </c>
      <c r="H56" s="20" t="str" cm="1">
        <f t="array" ref="H56">_xlfn.IFS(L21="","0",L21=18,"2",L21&gt;18,"3",L21&lt;18,"1")</f>
        <v>3</v>
      </c>
      <c r="I56" s="23">
        <f>L21-E21</f>
        <v>20</v>
      </c>
      <c r="J56" s="20" t="str" cm="1">
        <f t="array" ref="J56">_xlfn.IFS(E30="","0",E30=18,"2",E30&gt;18,"3",E30&lt;18,"1")</f>
        <v>3</v>
      </c>
      <c r="K56" s="22">
        <f>E30-L30</f>
        <v>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-20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_xlfn.IFS(L11="","0",L11=18,"2",L11&gt;18,"3",L11&lt;18,"1")</f>
        <v>3</v>
      </c>
      <c r="E57" s="22">
        <f>L11-E11</f>
        <v>24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16</v>
      </c>
      <c r="J57" s="20" t="str" cm="1">
        <f t="array" ref="J57">_xlfn.IFS(E29="","0",E29=18,"2",E29&gt;18,"3",E29&lt;18,"1")</f>
        <v>3</v>
      </c>
      <c r="K57" s="22">
        <f>E29-L29</f>
        <v>24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84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_xlfn.IFS(L9="","0",L9=18,"2",L9&gt;18,"3",L9&lt;18,"1")</f>
        <v>1</v>
      </c>
      <c r="E58" s="22">
        <f>L9-E9</f>
        <v>-16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3</v>
      </c>
      <c r="I58" s="23">
        <f>E24-L24</f>
        <v>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-32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_xlfn.IFS(E10="","0",E10=18,"2",E10&gt;18,"3",E10&lt;18,"1")</f>
        <v>1</v>
      </c>
      <c r="E59" s="67">
        <f>E10-L10</f>
        <v>-28</v>
      </c>
      <c r="F59" s="66" t="str" cm="1">
        <f t="array" ref="F59">_xlfn.IFS(E17="","0",E17=18,"2",E17&gt;18,"3",E17&lt;18,"1")</f>
        <v>1</v>
      </c>
      <c r="G59" s="67">
        <f>E17-L17</f>
        <v>-16</v>
      </c>
      <c r="H59" s="66" t="str" cm="1">
        <f t="array" ref="H59">_xlfn.IFS(E21="","0",E21=18,"2",E21&gt;18,"3",E21&lt;18,"1")</f>
        <v>1</v>
      </c>
      <c r="I59" s="68">
        <f>E21-L21</f>
        <v>-20</v>
      </c>
      <c r="J59" s="66" t="str" cm="1">
        <f t="array" ref="J59">_xlfn.IFS(L28="","0",L28=18,"2",L28&gt;18,"3",L28&lt;18,"1")</f>
        <v>1</v>
      </c>
      <c r="K59" s="67">
        <f>L28-E28</f>
        <v>-28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-92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_xlfn.IFS(L12="","0",L12=18,"2",L12&gt;18,"3",L12&lt;18,"1")</f>
        <v>1</v>
      </c>
      <c r="E60" s="24">
        <f>L12-E12</f>
        <v>-32</v>
      </c>
      <c r="F60" s="21" t="str" cm="1">
        <f t="array" ref="F60">_xlfn.IFS(L18="","0",L18=18,"2",L18&gt;18,"3",L18&lt;18,"1")</f>
        <v>1</v>
      </c>
      <c r="G60" s="24">
        <f>L18-E18</f>
        <v>-16</v>
      </c>
      <c r="H60" s="21" t="str" cm="1">
        <f t="array" ref="H60">_xlfn.IFS(L24="","0",L24=18,"2",L24&gt;18,"3",L24&lt;18,"1")</f>
        <v>1</v>
      </c>
      <c r="I60" s="24">
        <f>L24-E24</f>
        <v>-8</v>
      </c>
      <c r="J60" s="21" t="str" cm="1">
        <f t="array" ref="J60">_xlfn.IFS(L30="","0",L30=18,"2",L30&gt;18,"3",L30&lt;18,"1")</f>
        <v>1</v>
      </c>
      <c r="K60" s="24">
        <f>L30-E30</f>
        <v>-4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-60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LES GONDS 4</v>
      </c>
      <c r="C66" s="40">
        <v>0</v>
      </c>
      <c r="D66" s="43" t="str">
        <v>3</v>
      </c>
      <c r="E66" s="44">
        <v>16</v>
      </c>
      <c r="F66" s="43" t="str">
        <v>3</v>
      </c>
      <c r="G66" s="44">
        <v>20</v>
      </c>
      <c r="H66" s="43" t="str">
        <v>3</v>
      </c>
      <c r="I66" s="44">
        <v>28</v>
      </c>
      <c r="J66" s="43" t="str">
        <v>3</v>
      </c>
      <c r="K66" s="44">
        <v>28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92</v>
      </c>
    </row>
    <row r="67" spans="1:19" ht="15.75" thickBot="1" x14ac:dyDescent="0.3">
      <c r="A67" s="78">
        <v>2</v>
      </c>
      <c r="B67" s="38" t="str">
        <v>SAINTES USSP 3</v>
      </c>
      <c r="C67" s="41">
        <v>0</v>
      </c>
      <c r="D67" s="46" t="str">
        <v>3</v>
      </c>
      <c r="E67" s="47">
        <v>24</v>
      </c>
      <c r="F67" s="46" t="str">
        <v>3</v>
      </c>
      <c r="G67" s="47">
        <v>20</v>
      </c>
      <c r="H67" s="46" t="str">
        <v>3</v>
      </c>
      <c r="I67" s="47">
        <v>16</v>
      </c>
      <c r="J67" s="46" t="str">
        <v>3</v>
      </c>
      <c r="K67" s="47">
        <v>24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84</v>
      </c>
    </row>
    <row r="68" spans="1:19" ht="15.75" thickBot="1" x14ac:dyDescent="0.3">
      <c r="A68" s="78">
        <v>3</v>
      </c>
      <c r="B68" s="38" t="str">
        <v>LE GUA 2</v>
      </c>
      <c r="C68" s="41">
        <v>0</v>
      </c>
      <c r="D68" s="46" t="str">
        <v>3</v>
      </c>
      <c r="E68" s="47">
        <v>28</v>
      </c>
      <c r="F68" s="46" t="str">
        <v>3</v>
      </c>
      <c r="G68" s="47">
        <v>16</v>
      </c>
      <c r="H68" s="46" t="str">
        <v>1</v>
      </c>
      <c r="I68" s="47">
        <v>-16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32</v>
      </c>
    </row>
    <row r="69" spans="1:19" ht="15.75" thickBot="1" x14ac:dyDescent="0.3">
      <c r="A69" s="78">
        <v>4</v>
      </c>
      <c r="B69" s="38" t="str">
        <v>ST JULIEN ESCAP 3</v>
      </c>
      <c r="C69" s="41">
        <v>0</v>
      </c>
      <c r="D69" s="46" t="str">
        <v>3</v>
      </c>
      <c r="E69" s="47">
        <v>32</v>
      </c>
      <c r="F69" s="46" t="str">
        <v>3</v>
      </c>
      <c r="G69" s="47">
        <v>16</v>
      </c>
      <c r="H69" s="46" t="str">
        <v>1</v>
      </c>
      <c r="I69" s="47">
        <v>-28</v>
      </c>
      <c r="J69" s="46" t="str">
        <v>1</v>
      </c>
      <c r="K69" s="47">
        <v>-24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-4</v>
      </c>
    </row>
    <row r="70" spans="1:19" ht="15.75" thickBot="1" x14ac:dyDescent="0.3">
      <c r="A70" s="78">
        <v>5</v>
      </c>
      <c r="B70" s="38" t="str">
        <v>CHANIERS 4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-20</v>
      </c>
      <c r="H70" s="46" t="str">
        <v>3</v>
      </c>
      <c r="I70" s="47">
        <v>20</v>
      </c>
      <c r="J70" s="46" t="str">
        <v>3</v>
      </c>
      <c r="K70" s="47">
        <v>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-20</v>
      </c>
    </row>
    <row r="71" spans="1:19" ht="15.75" thickBot="1" x14ac:dyDescent="0.3">
      <c r="A71" s="78">
        <v>6</v>
      </c>
      <c r="B71" s="38" t="str">
        <v>SAINTES AP 2</v>
      </c>
      <c r="C71" s="41">
        <v>0</v>
      </c>
      <c r="D71" s="46" t="str">
        <v>1</v>
      </c>
      <c r="E71" s="47">
        <v>-16</v>
      </c>
      <c r="F71" s="46" t="str">
        <v>1</v>
      </c>
      <c r="G71" s="47">
        <v>-20</v>
      </c>
      <c r="H71" s="46" t="str">
        <v>3</v>
      </c>
      <c r="I71" s="47">
        <v>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.75" thickBot="1" x14ac:dyDescent="0.3">
      <c r="A72" s="78">
        <v>7</v>
      </c>
      <c r="B72" s="38" t="str">
        <v>CLERAC 1</v>
      </c>
      <c r="C72" s="42">
        <v>0</v>
      </c>
      <c r="D72" s="75" t="str">
        <v>1</v>
      </c>
      <c r="E72" s="76">
        <v>-32</v>
      </c>
      <c r="F72" s="75" t="str">
        <v>1</v>
      </c>
      <c r="G72" s="76">
        <v>-16</v>
      </c>
      <c r="H72" s="75" t="str">
        <v>1</v>
      </c>
      <c r="I72" s="76">
        <v>-8</v>
      </c>
      <c r="J72" s="75" t="str">
        <v>1</v>
      </c>
      <c r="K72" s="76">
        <v>-4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-60</v>
      </c>
    </row>
    <row r="73" spans="1:19" ht="15.75" thickBot="1" x14ac:dyDescent="0.3">
      <c r="A73" s="78">
        <v>8</v>
      </c>
      <c r="B73" s="106" t="str">
        <v>NANCRAS 2</v>
      </c>
      <c r="C73" s="107">
        <v>0</v>
      </c>
      <c r="D73" s="108" t="str">
        <v>1</v>
      </c>
      <c r="E73" s="109">
        <v>-28</v>
      </c>
      <c r="F73" s="108" t="str">
        <v>1</v>
      </c>
      <c r="G73" s="109">
        <v>-16</v>
      </c>
      <c r="H73" s="108" t="str">
        <v>1</v>
      </c>
      <c r="I73" s="109">
        <v>-20</v>
      </c>
      <c r="J73" s="108" t="str">
        <v>1</v>
      </c>
      <c r="K73" s="109">
        <v>-28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4</v>
      </c>
      <c r="S73" s="103">
        <v>-92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abSelected="1" topLeftCell="A15" zoomScale="95" zoomScaleNormal="95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27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160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35</v>
      </c>
      <c r="C9" s="182"/>
      <c r="D9" s="183"/>
      <c r="E9" s="52">
        <v>20</v>
      </c>
      <c r="F9" s="184" t="s">
        <v>39</v>
      </c>
      <c r="G9" s="185"/>
      <c r="H9" s="185"/>
      <c r="I9" s="185"/>
      <c r="J9" s="185"/>
      <c r="K9" s="185"/>
      <c r="L9" s="56">
        <v>16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36</v>
      </c>
      <c r="C10" s="172"/>
      <c r="D10" s="173"/>
      <c r="E10" s="53">
        <v>16</v>
      </c>
      <c r="F10" s="171" t="s">
        <v>40</v>
      </c>
      <c r="G10" s="172"/>
      <c r="H10" s="172"/>
      <c r="I10" s="172"/>
      <c r="J10" s="172"/>
      <c r="K10" s="173"/>
      <c r="L10" s="57">
        <v>20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37</v>
      </c>
      <c r="C11" s="172"/>
      <c r="D11" s="173"/>
      <c r="E11" s="54">
        <v>24</v>
      </c>
      <c r="F11" s="171" t="s">
        <v>41</v>
      </c>
      <c r="G11" s="172"/>
      <c r="H11" s="172"/>
      <c r="I11" s="172"/>
      <c r="J11" s="172"/>
      <c r="K11" s="173"/>
      <c r="L11" s="57">
        <v>12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38</v>
      </c>
      <c r="C12" s="176"/>
      <c r="D12" s="177"/>
      <c r="E12" s="55">
        <v>22</v>
      </c>
      <c r="F12" s="178" t="s">
        <v>42</v>
      </c>
      <c r="G12" s="179"/>
      <c r="H12" s="179"/>
      <c r="I12" s="179"/>
      <c r="J12" s="179"/>
      <c r="K12" s="180"/>
      <c r="L12" s="58">
        <v>14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160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USSP 2</v>
      </c>
      <c r="C15" s="168"/>
      <c r="D15" s="170"/>
      <c r="E15" s="52">
        <v>12</v>
      </c>
      <c r="F15" s="150" t="str">
        <f>F11</f>
        <v>BUSSAC FORET 1</v>
      </c>
      <c r="G15" s="151"/>
      <c r="H15" s="151"/>
      <c r="I15" s="151"/>
      <c r="J15" s="151"/>
      <c r="K15" s="152"/>
      <c r="L15" s="56">
        <v>24</v>
      </c>
    </row>
    <row r="16" spans="2:19" ht="12.95" customHeight="1" x14ac:dyDescent="0.25">
      <c r="B16" s="150" t="str">
        <f>B9</f>
        <v>LES GONDS 1</v>
      </c>
      <c r="C16" s="151"/>
      <c r="D16" s="152"/>
      <c r="E16" s="53">
        <v>4</v>
      </c>
      <c r="F16" s="150" t="str">
        <f>B11</f>
        <v>JONZAC 2</v>
      </c>
      <c r="G16" s="151"/>
      <c r="H16" s="151"/>
      <c r="I16" s="151"/>
      <c r="J16" s="151"/>
      <c r="K16" s="152"/>
      <c r="L16" s="57">
        <v>32</v>
      </c>
    </row>
    <row r="17" spans="2:12" ht="12.95" customHeight="1" x14ac:dyDescent="0.25">
      <c r="B17" s="150" t="str">
        <f>B10</f>
        <v>CHANIERS 1</v>
      </c>
      <c r="C17" s="151"/>
      <c r="D17" s="152"/>
      <c r="E17" s="54">
        <v>22</v>
      </c>
      <c r="F17" s="150" t="str">
        <f>B12</f>
        <v>SAUJON VAUX 1</v>
      </c>
      <c r="G17" s="151"/>
      <c r="H17" s="151"/>
      <c r="I17" s="151"/>
      <c r="J17" s="151"/>
      <c r="K17" s="152"/>
      <c r="L17" s="57">
        <v>14</v>
      </c>
    </row>
    <row r="18" spans="2:12" ht="12.95" customHeight="1" thickBot="1" x14ac:dyDescent="0.3">
      <c r="B18" s="132" t="str">
        <f>F10</f>
        <v>CHEVANCEAUX 1</v>
      </c>
      <c r="C18" s="133"/>
      <c r="D18" s="134"/>
      <c r="E18" s="55">
        <v>22</v>
      </c>
      <c r="F18" s="156" t="str">
        <f>F12</f>
        <v>ROCHEFORT PM3</v>
      </c>
      <c r="G18" s="157"/>
      <c r="H18" s="157"/>
      <c r="I18" s="157"/>
      <c r="J18" s="157"/>
      <c r="K18" s="158"/>
      <c r="L18" s="58">
        <v>14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CHANIERS 1</v>
      </c>
      <c r="C21" s="165"/>
      <c r="D21" s="166"/>
      <c r="E21" s="52">
        <v>16</v>
      </c>
      <c r="F21" s="167" t="str">
        <f>B11</f>
        <v>JONZAC 2</v>
      </c>
      <c r="G21" s="168"/>
      <c r="H21" s="168"/>
      <c r="I21" s="168"/>
      <c r="J21" s="168"/>
      <c r="K21" s="168"/>
      <c r="L21" s="56">
        <v>20</v>
      </c>
    </row>
    <row r="22" spans="2:12" ht="12.95" customHeight="1" x14ac:dyDescent="0.25">
      <c r="B22" s="150" t="str">
        <f>B9</f>
        <v>LES GONDS 1</v>
      </c>
      <c r="C22" s="151"/>
      <c r="D22" s="152"/>
      <c r="E22" s="53">
        <v>16</v>
      </c>
      <c r="F22" s="150" t="str">
        <f>B12</f>
        <v>SAUJON VAUX 1</v>
      </c>
      <c r="G22" s="151"/>
      <c r="H22" s="151"/>
      <c r="I22" s="151"/>
      <c r="J22" s="151"/>
      <c r="K22" s="152"/>
      <c r="L22" s="57">
        <v>20</v>
      </c>
    </row>
    <row r="23" spans="2:12" ht="12.95" customHeight="1" x14ac:dyDescent="0.25">
      <c r="B23" s="150" t="str">
        <f>F10</f>
        <v>CHEVANCEAUX 1</v>
      </c>
      <c r="C23" s="151"/>
      <c r="D23" s="152"/>
      <c r="E23" s="54">
        <v>32</v>
      </c>
      <c r="F23" s="150" t="str">
        <f>F11</f>
        <v>BUSSAC FORET 1</v>
      </c>
      <c r="G23" s="151"/>
      <c r="H23" s="151"/>
      <c r="I23" s="151"/>
      <c r="J23" s="151"/>
      <c r="K23" s="152"/>
      <c r="L23" s="57">
        <v>4</v>
      </c>
    </row>
    <row r="24" spans="2:12" ht="12.95" customHeight="1" thickBot="1" x14ac:dyDescent="0.3">
      <c r="B24" s="132" t="str">
        <f>F9</f>
        <v>SAINTES USSP 2</v>
      </c>
      <c r="C24" s="133"/>
      <c r="D24" s="134"/>
      <c r="E24" s="55">
        <v>22</v>
      </c>
      <c r="F24" s="156" t="str">
        <f>F12</f>
        <v>ROCHEFORT PM3</v>
      </c>
      <c r="G24" s="157"/>
      <c r="H24" s="157"/>
      <c r="I24" s="157"/>
      <c r="J24" s="157"/>
      <c r="K24" s="15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CHEVANCEAUX 1</v>
      </c>
      <c r="C27" s="142"/>
      <c r="D27" s="143"/>
      <c r="E27" s="52">
        <v>26</v>
      </c>
      <c r="F27" s="167" t="str">
        <f>F9</f>
        <v>SAINTES USSP 2</v>
      </c>
      <c r="G27" s="168"/>
      <c r="H27" s="168"/>
      <c r="I27" s="168"/>
      <c r="J27" s="168"/>
      <c r="K27" s="168"/>
      <c r="L27" s="56">
        <v>10</v>
      </c>
    </row>
    <row r="28" spans="2:12" ht="12.95" customHeight="1" x14ac:dyDescent="0.25">
      <c r="B28" s="150" t="str">
        <f>B9</f>
        <v>LES GONDS 1</v>
      </c>
      <c r="C28" s="151"/>
      <c r="D28" s="152"/>
      <c r="E28" s="53">
        <v>16</v>
      </c>
      <c r="F28" s="128" t="str">
        <f>B10</f>
        <v>CHANIERS 1</v>
      </c>
      <c r="G28" s="129"/>
      <c r="H28" s="129"/>
      <c r="I28" s="129"/>
      <c r="J28" s="129"/>
      <c r="K28" s="130"/>
      <c r="L28" s="57">
        <v>20</v>
      </c>
    </row>
    <row r="29" spans="2:12" ht="12.95" customHeight="1" x14ac:dyDescent="0.25">
      <c r="B29" s="128" t="str">
        <f>F11</f>
        <v>BUSSAC FORET 1</v>
      </c>
      <c r="C29" s="129"/>
      <c r="D29" s="130"/>
      <c r="E29" s="54">
        <v>14</v>
      </c>
      <c r="F29" s="128" t="str">
        <f>B12</f>
        <v>SAUJON VAUX 1</v>
      </c>
      <c r="G29" s="129"/>
      <c r="H29" s="129"/>
      <c r="I29" s="129"/>
      <c r="J29" s="129"/>
      <c r="K29" s="130"/>
      <c r="L29" s="57">
        <v>22</v>
      </c>
    </row>
    <row r="30" spans="2:12" ht="12.95" customHeight="1" thickBot="1" x14ac:dyDescent="0.3">
      <c r="B30" s="132" t="str">
        <f>B11</f>
        <v>JONZAC 2</v>
      </c>
      <c r="C30" s="133"/>
      <c r="D30" s="134"/>
      <c r="E30" s="55">
        <v>20</v>
      </c>
      <c r="F30" s="156" t="str">
        <f>F12</f>
        <v>ROCHEFORT PM3</v>
      </c>
      <c r="G30" s="157"/>
      <c r="H30" s="157"/>
      <c r="I30" s="157"/>
      <c r="J30" s="157"/>
      <c r="K30" s="158"/>
      <c r="L30" s="58">
        <v>16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163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2</v>
      </c>
      <c r="C33" s="165"/>
      <c r="D33" s="166"/>
      <c r="E33" s="52"/>
      <c r="F33" s="128" t="str">
        <f>B12</f>
        <v>SAUJON VAUX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1</v>
      </c>
      <c r="C34" s="151"/>
      <c r="D34" s="152"/>
      <c r="E34" s="53"/>
      <c r="F34" s="150" t="str">
        <f>F10</f>
        <v>CHEVANCEAUX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USSP 2</v>
      </c>
      <c r="C35" s="129"/>
      <c r="D35" s="130"/>
      <c r="E35" s="54"/>
      <c r="F35" s="128" t="str">
        <f>B10</f>
        <v>CHANIERS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BUSSAC FORET 1</v>
      </c>
      <c r="C36" s="139"/>
      <c r="D36" s="169"/>
      <c r="E36" s="55"/>
      <c r="F36" s="156" t="str">
        <f>F12</f>
        <v>ROCHEFORT PM3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SAUJON VAUX 1</v>
      </c>
      <c r="C39" s="165"/>
      <c r="D39" s="166"/>
      <c r="E39" s="52"/>
      <c r="F39" s="167" t="str">
        <f>F9</f>
        <v>SAINTES USSP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1</v>
      </c>
      <c r="C40" s="151"/>
      <c r="D40" s="152"/>
      <c r="E40" s="53"/>
      <c r="F40" s="150" t="str">
        <f>F11</f>
        <v>BUSSAC FORET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CHEVANCEAUX 1</v>
      </c>
      <c r="C41" s="129"/>
      <c r="D41" s="130"/>
      <c r="E41" s="54"/>
      <c r="F41" s="128" t="str">
        <f>B11</f>
        <v>JONZAC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CHANIERS 1</v>
      </c>
      <c r="C42" s="133"/>
      <c r="D42" s="134"/>
      <c r="E42" s="55"/>
      <c r="F42" s="156" t="str">
        <f>F12</f>
        <v>ROCHEFORT PM3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BUSSAC FORET 1</v>
      </c>
      <c r="C45" s="142"/>
      <c r="D45" s="143"/>
      <c r="E45" s="59"/>
      <c r="F45" s="144" t="str">
        <f>B10</f>
        <v>CHANIERS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USSP 2</v>
      </c>
      <c r="C46" s="151"/>
      <c r="D46" s="152"/>
      <c r="E46" s="60"/>
      <c r="F46" s="128" t="str">
        <f>B11</f>
        <v>JONZAC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CHEVANCEAUX 1</v>
      </c>
      <c r="C47" s="129"/>
      <c r="D47" s="130"/>
      <c r="E47" s="61"/>
      <c r="F47" s="128" t="str">
        <f>B12</f>
        <v>SAUJON VAUX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1</v>
      </c>
      <c r="C48" s="133"/>
      <c r="D48" s="134"/>
      <c r="E48" s="55"/>
      <c r="F48" s="135" t="str">
        <f>F12</f>
        <v>ROCHEFORT PM3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3</v>
      </c>
      <c r="I53" s="23">
        <f>E23-L23</f>
        <v>28</v>
      </c>
      <c r="J53" s="20" t="str" cm="1">
        <f t="array" ref="J53">_xlfn.IFS(E27=0,"0",E27=18,"2",E27&gt;18,"3",E27&lt;18,"1")</f>
        <v>3</v>
      </c>
      <c r="K53" s="22">
        <f>E27-L27</f>
        <v>16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56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3</v>
      </c>
      <c r="K54" s="22">
        <f>L29-E29</f>
        <v>8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_xlfn.IFS(E28=0,"0",E28=18,"2",E28&gt;18,"3",E28&lt;18,"1")</f>
        <v>1</v>
      </c>
      <c r="K55" s="22">
        <f>E28-L28</f>
        <v>-4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3</v>
      </c>
      <c r="I56" s="23">
        <f>L21-E21</f>
        <v>4</v>
      </c>
      <c r="J56" s="20" t="str" cm="1">
        <f t="array" ref="J56">_xlfn.IFS(E30=0,"0",E30=18,"2",E30&gt;18,"3",E30&lt;18,"1")</f>
        <v>3</v>
      </c>
      <c r="K56" s="22">
        <f>E30-L30</f>
        <v>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-28</v>
      </c>
      <c r="J57" s="20" t="str" cm="1">
        <f t="array" ref="J57">_xlfn.IFS(E29=0,"0",E29=18,"2",E29&gt;18,"3",E29&lt;18,"1")</f>
        <v>1</v>
      </c>
      <c r="K57" s="22">
        <f>E29-L29</f>
        <v>-8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-16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1</v>
      </c>
      <c r="I59" s="68">
        <f>E21-L21</f>
        <v>-4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8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1</v>
      </c>
      <c r="K60" s="24">
        <f>L30-E30</f>
        <v>-4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-28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8</v>
      </c>
      <c r="H66" s="43" t="str">
        <v>3</v>
      </c>
      <c r="I66" s="44">
        <v>28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56</v>
      </c>
    </row>
    <row r="67" spans="1:19" ht="15.75" thickBot="1" x14ac:dyDescent="0.3">
      <c r="A67" s="78">
        <v>2</v>
      </c>
      <c r="B67" s="38" t="str">
        <v>JONZAC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28</v>
      </c>
      <c r="H67" s="46" t="str">
        <v>3</v>
      </c>
      <c r="I67" s="47">
        <v>4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48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-8</v>
      </c>
      <c r="H68" s="46" t="str">
        <v>3</v>
      </c>
      <c r="I68" s="47">
        <v>4</v>
      </c>
      <c r="J68" s="46" t="str">
        <v>3</v>
      </c>
      <c r="K68" s="47">
        <v>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CHANIERS 1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-4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4</v>
      </c>
    </row>
    <row r="70" spans="1:19" ht="15.75" thickBot="1" x14ac:dyDescent="0.3">
      <c r="A70" s="78">
        <v>5</v>
      </c>
      <c r="B70" s="38" t="str">
        <v>SAINTES USSP 2</v>
      </c>
      <c r="C70" s="41">
        <v>0</v>
      </c>
      <c r="D70" s="46" t="str">
        <v>1</v>
      </c>
      <c r="E70" s="47">
        <v>-4</v>
      </c>
      <c r="F70" s="46" t="str">
        <v>1</v>
      </c>
      <c r="G70" s="47">
        <v>-12</v>
      </c>
      <c r="H70" s="46" t="str">
        <v>3</v>
      </c>
      <c r="I70" s="47">
        <v>8</v>
      </c>
      <c r="J70" s="46" t="str">
        <v>1</v>
      </c>
      <c r="K70" s="47">
        <v>-16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-24</v>
      </c>
    </row>
    <row r="71" spans="1:19" ht="15.75" thickBot="1" x14ac:dyDescent="0.3">
      <c r="A71" s="78">
        <v>6</v>
      </c>
      <c r="B71" s="38" t="str">
        <v>LES GONDS 1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-28</v>
      </c>
      <c r="H71" s="46" t="str">
        <v>1</v>
      </c>
      <c r="I71" s="47">
        <v>-4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.75" thickBot="1" x14ac:dyDescent="0.3">
      <c r="A72" s="78">
        <v>7</v>
      </c>
      <c r="B72" s="38" t="str">
        <v>BUSSAC FORET 1</v>
      </c>
      <c r="C72" s="42">
        <v>0</v>
      </c>
      <c r="D72" s="75" t="str">
        <v>1</v>
      </c>
      <c r="E72" s="76">
        <v>-12</v>
      </c>
      <c r="F72" s="75" t="str">
        <v>3</v>
      </c>
      <c r="G72" s="76">
        <v>12</v>
      </c>
      <c r="H72" s="75" t="str">
        <v>1</v>
      </c>
      <c r="I72" s="76">
        <v>-28</v>
      </c>
      <c r="J72" s="75" t="str">
        <v>1</v>
      </c>
      <c r="K72" s="76">
        <v>-8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-36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1</v>
      </c>
      <c r="I73" s="50">
        <v>-8</v>
      </c>
      <c r="J73" s="49" t="str">
        <v>1</v>
      </c>
      <c r="K73" s="50">
        <v>-4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5" zoomScaleNormal="100" workbookViewId="0">
      <selection activeCell="L32" sqref="L3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45</v>
      </c>
      <c r="C9" s="182"/>
      <c r="D9" s="183"/>
      <c r="E9" s="52">
        <v>6</v>
      </c>
      <c r="F9" s="184" t="s">
        <v>49</v>
      </c>
      <c r="G9" s="185"/>
      <c r="H9" s="185"/>
      <c r="I9" s="185"/>
      <c r="J9" s="185"/>
      <c r="K9" s="185"/>
      <c r="L9" s="56">
        <v>30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46</v>
      </c>
      <c r="C10" s="172"/>
      <c r="D10" s="173"/>
      <c r="E10" s="53">
        <v>28</v>
      </c>
      <c r="F10" s="171" t="s">
        <v>50</v>
      </c>
      <c r="G10" s="172"/>
      <c r="H10" s="172"/>
      <c r="I10" s="172"/>
      <c r="J10" s="172"/>
      <c r="K10" s="173"/>
      <c r="L10" s="57">
        <v>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47</v>
      </c>
      <c r="C11" s="172"/>
      <c r="D11" s="173"/>
      <c r="E11" s="54">
        <v>14</v>
      </c>
      <c r="F11" s="171" t="s">
        <v>199</v>
      </c>
      <c r="G11" s="172"/>
      <c r="H11" s="172"/>
      <c r="I11" s="172"/>
      <c r="J11" s="172"/>
      <c r="K11" s="173"/>
      <c r="L11" s="57">
        <v>22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48</v>
      </c>
      <c r="C12" s="176"/>
      <c r="D12" s="177"/>
      <c r="E12" s="55">
        <v>16</v>
      </c>
      <c r="F12" s="178" t="s">
        <v>51</v>
      </c>
      <c r="G12" s="179"/>
      <c r="H12" s="179"/>
      <c r="I12" s="179"/>
      <c r="J12" s="179"/>
      <c r="K12" s="180"/>
      <c r="L12" s="58">
        <v>20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SAUVEUR D AUNIS 1</v>
      </c>
      <c r="C15" s="168"/>
      <c r="D15" s="170"/>
      <c r="E15" s="52">
        <v>14</v>
      </c>
      <c r="F15" s="150" t="str">
        <f>F11</f>
        <v>ANGOULINS 1</v>
      </c>
      <c r="G15" s="151"/>
      <c r="H15" s="151"/>
      <c r="I15" s="151"/>
      <c r="J15" s="151"/>
      <c r="K15" s="152"/>
      <c r="L15" s="56">
        <v>22</v>
      </c>
    </row>
    <row r="16" spans="2:19" ht="12.95" customHeight="1" x14ac:dyDescent="0.25">
      <c r="B16" s="150" t="str">
        <f>B9</f>
        <v>ST MARTIN DE RE 1</v>
      </c>
      <c r="C16" s="151"/>
      <c r="D16" s="152"/>
      <c r="E16" s="53">
        <v>16</v>
      </c>
      <c r="F16" s="150" t="str">
        <f>B11</f>
        <v>ROCHEFORT PM 4</v>
      </c>
      <c r="G16" s="151"/>
      <c r="H16" s="151"/>
      <c r="I16" s="151"/>
      <c r="J16" s="151"/>
      <c r="K16" s="152"/>
      <c r="L16" s="57">
        <v>20</v>
      </c>
    </row>
    <row r="17" spans="2:12" ht="12.95" customHeight="1" x14ac:dyDescent="0.25">
      <c r="B17" s="150" t="str">
        <f>B10</f>
        <v>CHATELAILLON 3</v>
      </c>
      <c r="C17" s="151"/>
      <c r="D17" s="152"/>
      <c r="E17" s="54">
        <v>32</v>
      </c>
      <c r="F17" s="150" t="str">
        <f>B12</f>
        <v>MIREUIL 2</v>
      </c>
      <c r="G17" s="151"/>
      <c r="H17" s="151"/>
      <c r="I17" s="151"/>
      <c r="J17" s="151"/>
      <c r="K17" s="152"/>
      <c r="L17" s="57">
        <v>4</v>
      </c>
    </row>
    <row r="18" spans="2:12" ht="12.95" customHeight="1" thickBot="1" x14ac:dyDescent="0.3">
      <c r="B18" s="132" t="str">
        <f>F10</f>
        <v>SURGERES 2</v>
      </c>
      <c r="C18" s="133"/>
      <c r="D18" s="134"/>
      <c r="E18" s="55">
        <v>6</v>
      </c>
      <c r="F18" s="156" t="str">
        <f>F12</f>
        <v>ST XANDRE 2</v>
      </c>
      <c r="G18" s="157"/>
      <c r="H18" s="157"/>
      <c r="I18" s="157"/>
      <c r="J18" s="157"/>
      <c r="K18" s="15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3</v>
      </c>
      <c r="C21" s="165"/>
      <c r="D21" s="166"/>
      <c r="E21" s="52">
        <v>14</v>
      </c>
      <c r="F21" s="167" t="str">
        <f>B11</f>
        <v>ROCHEFORT PM 4</v>
      </c>
      <c r="G21" s="168"/>
      <c r="H21" s="168"/>
      <c r="I21" s="168"/>
      <c r="J21" s="168"/>
      <c r="K21" s="168"/>
      <c r="L21" s="56">
        <v>22</v>
      </c>
    </row>
    <row r="22" spans="2:12" ht="12.95" customHeight="1" x14ac:dyDescent="0.25">
      <c r="B22" s="150" t="str">
        <f>B9</f>
        <v>ST MARTIN DE RE 1</v>
      </c>
      <c r="C22" s="151"/>
      <c r="D22" s="152"/>
      <c r="E22" s="53">
        <v>24</v>
      </c>
      <c r="F22" s="150" t="str">
        <f>B12</f>
        <v>MIREUIL 2</v>
      </c>
      <c r="G22" s="151"/>
      <c r="H22" s="151"/>
      <c r="I22" s="151"/>
      <c r="J22" s="151"/>
      <c r="K22" s="152"/>
      <c r="L22" s="57">
        <v>12</v>
      </c>
    </row>
    <row r="23" spans="2:12" ht="12.95" customHeight="1" x14ac:dyDescent="0.25">
      <c r="B23" s="150" t="str">
        <f>F10</f>
        <v>SURGERES 2</v>
      </c>
      <c r="C23" s="151"/>
      <c r="D23" s="152"/>
      <c r="E23" s="54">
        <v>8</v>
      </c>
      <c r="F23" s="150" t="str">
        <f>F11</f>
        <v>ANGOULINS 1</v>
      </c>
      <c r="G23" s="151"/>
      <c r="H23" s="151"/>
      <c r="I23" s="151"/>
      <c r="J23" s="151"/>
      <c r="K23" s="152"/>
      <c r="L23" s="57">
        <v>28</v>
      </c>
    </row>
    <row r="24" spans="2:12" ht="12.95" customHeight="1" thickBot="1" x14ac:dyDescent="0.3">
      <c r="B24" s="132" t="str">
        <f>F9</f>
        <v>ST SAUVEUR D AUNIS 1</v>
      </c>
      <c r="C24" s="133"/>
      <c r="D24" s="134"/>
      <c r="E24" s="55">
        <v>28</v>
      </c>
      <c r="F24" s="156" t="str">
        <f>F12</f>
        <v>ST XANDRE 2</v>
      </c>
      <c r="G24" s="157"/>
      <c r="H24" s="157"/>
      <c r="I24" s="157"/>
      <c r="J24" s="157"/>
      <c r="K24" s="158"/>
      <c r="L24" s="58">
        <v>8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SURGERES 2</v>
      </c>
      <c r="C27" s="142"/>
      <c r="D27" s="143"/>
      <c r="E27" s="52">
        <v>22</v>
      </c>
      <c r="F27" s="167" t="str">
        <f>F9</f>
        <v>ST SAUVEUR D AUNIS 1</v>
      </c>
      <c r="G27" s="168"/>
      <c r="H27" s="168"/>
      <c r="I27" s="168"/>
      <c r="J27" s="168"/>
      <c r="K27" s="168"/>
      <c r="L27" s="56">
        <v>14</v>
      </c>
    </row>
    <row r="28" spans="2:12" ht="12.95" customHeight="1" x14ac:dyDescent="0.25">
      <c r="B28" s="150" t="str">
        <f>B9</f>
        <v>ST MARTIN DE RE 1</v>
      </c>
      <c r="C28" s="151"/>
      <c r="D28" s="152"/>
      <c r="E28" s="53">
        <v>10</v>
      </c>
      <c r="F28" s="128" t="str">
        <f>B10</f>
        <v>CHATELAILLON 3</v>
      </c>
      <c r="G28" s="129"/>
      <c r="H28" s="129"/>
      <c r="I28" s="129"/>
      <c r="J28" s="129"/>
      <c r="K28" s="130"/>
      <c r="L28" s="57">
        <v>26</v>
      </c>
    </row>
    <row r="29" spans="2:12" ht="12.95" customHeight="1" x14ac:dyDescent="0.25">
      <c r="B29" s="128" t="str">
        <f>F11</f>
        <v>ANGOULINS 1</v>
      </c>
      <c r="C29" s="129"/>
      <c r="D29" s="130"/>
      <c r="E29" s="54">
        <v>36</v>
      </c>
      <c r="F29" s="128" t="str">
        <f>B12</f>
        <v>MIREUIL 2</v>
      </c>
      <c r="G29" s="129"/>
      <c r="H29" s="129"/>
      <c r="I29" s="129"/>
      <c r="J29" s="129"/>
      <c r="K29" s="130"/>
      <c r="L29" s="57">
        <v>0</v>
      </c>
    </row>
    <row r="30" spans="2:12" ht="12.95" customHeight="1" thickBot="1" x14ac:dyDescent="0.3">
      <c r="B30" s="132" t="str">
        <f>B11</f>
        <v>ROCHEFORT PM 4</v>
      </c>
      <c r="C30" s="133"/>
      <c r="D30" s="134"/>
      <c r="E30" s="55">
        <v>30</v>
      </c>
      <c r="F30" s="156" t="str">
        <f>F12</f>
        <v>ST XANDRE 2</v>
      </c>
      <c r="G30" s="157"/>
      <c r="H30" s="157"/>
      <c r="I30" s="157"/>
      <c r="J30" s="157"/>
      <c r="K30" s="158"/>
      <c r="L30" s="58">
        <v>6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PM 4</v>
      </c>
      <c r="C33" s="165"/>
      <c r="D33" s="166"/>
      <c r="E33" s="52"/>
      <c r="F33" s="128" t="str">
        <f>B12</f>
        <v>MIREUIL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MARTIN DE RE 1</v>
      </c>
      <c r="C34" s="151"/>
      <c r="D34" s="152"/>
      <c r="E34" s="53"/>
      <c r="F34" s="150" t="str">
        <f>F10</f>
        <v>SURGERES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SAUVEUR D AUNIS 1</v>
      </c>
      <c r="C35" s="129"/>
      <c r="D35" s="130"/>
      <c r="E35" s="54"/>
      <c r="F35" s="128" t="str">
        <f>B10</f>
        <v>CHATELAILLON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ANGOULINS 1</v>
      </c>
      <c r="C36" s="139"/>
      <c r="D36" s="169"/>
      <c r="E36" s="55"/>
      <c r="F36" s="156" t="str">
        <f>F12</f>
        <v>ST XANDRE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MIREUIL 2</v>
      </c>
      <c r="C39" s="165"/>
      <c r="D39" s="166"/>
      <c r="E39" s="52"/>
      <c r="F39" s="167" t="str">
        <f>F9</f>
        <v>ST SAUVEUR D AUNIS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MARTIN DE RE 1</v>
      </c>
      <c r="C40" s="151"/>
      <c r="D40" s="152"/>
      <c r="E40" s="53"/>
      <c r="F40" s="150" t="str">
        <f>F11</f>
        <v>ANGOULINS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SURGERES 2</v>
      </c>
      <c r="C41" s="129"/>
      <c r="D41" s="130"/>
      <c r="E41" s="54"/>
      <c r="F41" s="128" t="str">
        <f>B11</f>
        <v>ROCHEFORT PM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3</v>
      </c>
      <c r="C42" s="133"/>
      <c r="D42" s="134"/>
      <c r="E42" s="55"/>
      <c r="F42" s="156" t="str">
        <f>F12</f>
        <v>ST XANDRE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ANGOULINS 1</v>
      </c>
      <c r="C45" s="142"/>
      <c r="D45" s="143"/>
      <c r="E45" s="59"/>
      <c r="F45" s="144" t="str">
        <f>B10</f>
        <v>CHATELAILLON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SAUVEUR D AUNIS 1</v>
      </c>
      <c r="C46" s="151"/>
      <c r="D46" s="152"/>
      <c r="E46" s="60"/>
      <c r="F46" s="128" t="str">
        <f>B11</f>
        <v>ROCHEFORT PM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SURGERES 2</v>
      </c>
      <c r="C47" s="129"/>
      <c r="D47" s="130"/>
      <c r="E47" s="61"/>
      <c r="F47" s="128" t="str">
        <f>B12</f>
        <v>MIREUIL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MARTIN DE RE 1</v>
      </c>
      <c r="C48" s="133"/>
      <c r="D48" s="134"/>
      <c r="E48" s="55"/>
      <c r="F48" s="135" t="str">
        <f>F12</f>
        <v>ST XANDRE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1</v>
      </c>
      <c r="I53" s="23">
        <f>E23-L23</f>
        <v>-20</v>
      </c>
      <c r="J53" s="20" t="str" cm="1">
        <f t="array" ref="J53">_xlfn.IFS(E27="","0",E27=18,"2",E27&gt;18,"3",E27&lt;18,"1")</f>
        <v>3</v>
      </c>
      <c r="K53" s="22">
        <f>E27-L27</f>
        <v>8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-56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1</v>
      </c>
      <c r="E54" s="22">
        <f>E12-L12</f>
        <v>-4</v>
      </c>
      <c r="F54" s="20" t="str" cm="1">
        <f t="array" ref="F54">_xlfn.IFS(L17=0,"0",L17=18,"2",L17&gt;18,"3",L17&lt;18,"1")</f>
        <v>1</v>
      </c>
      <c r="G54" s="22">
        <f>L17-E17</f>
        <v>-28</v>
      </c>
      <c r="H54" s="20" t="str" cm="1">
        <f t="array" ref="H54">_xlfn.IFS(L22="","0",L22=18,"2",L22&gt;18,"3",L22&lt;18,"1")</f>
        <v>1</v>
      </c>
      <c r="I54" s="23">
        <f>L22-E22</f>
        <v>-12</v>
      </c>
      <c r="J54" s="20" t="str" cm="1">
        <f t="array" ref="J54">_xlfn.IFS(L29="","0",L29=18,"2",L29&gt;18,"3",L29&lt;18,"1")</f>
        <v>1</v>
      </c>
      <c r="K54" s="22">
        <f>L29-E29</f>
        <v>-36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-80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_xlfn.IFS(E22="","0",E22=18,"2",E22&gt;18,"3",E22&lt;18,"1")</f>
        <v>3</v>
      </c>
      <c r="I55" s="23">
        <f>E22-L22</f>
        <v>12</v>
      </c>
      <c r="J55" s="20" t="str" cm="1">
        <f t="array" ref="J55">_xlfn.IFS(E28="","0",E28=18,"2",E28&gt;18,"3",E28&lt;18,"1")</f>
        <v>1</v>
      </c>
      <c r="K55" s="22">
        <f>E28-L28</f>
        <v>-16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_xlfn.IFS(L21="","0",L21=18,"2",L21&gt;18,"3",L21&lt;18,"1")</f>
        <v>3</v>
      </c>
      <c r="I56" s="23">
        <f>L21-E21</f>
        <v>8</v>
      </c>
      <c r="J56" s="20" t="str" cm="1">
        <f t="array" ref="J56">_xlfn.IFS(E30="","0",E30=18,"2",E30&gt;18,"3",E30&lt;18,"1")</f>
        <v>3</v>
      </c>
      <c r="K56" s="22">
        <f>E30-L30</f>
        <v>24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28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3</v>
      </c>
      <c r="I57" s="23">
        <f>L23-E23</f>
        <v>20</v>
      </c>
      <c r="J57" s="20" t="str" cm="1">
        <f t="array" ref="J57">_xlfn.IFS(E29="","0",E29=18,"2",E29&gt;18,"3",E29&lt;18,"1")</f>
        <v>3</v>
      </c>
      <c r="K57" s="22">
        <f>E29-L29</f>
        <v>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72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3</v>
      </c>
      <c r="I58" s="23">
        <f>E24-L24</f>
        <v>20</v>
      </c>
      <c r="J58" s="20" t="str" cm="1">
        <f t="array" ref="J58">_xlfn.IFS(L27="","0",L27=18,"2",L27&gt;18,"3",L27&lt;18,"1")</f>
        <v>1</v>
      </c>
      <c r="K58" s="22">
        <f>L27-E27</f>
        <v>-8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3</v>
      </c>
      <c r="G59" s="67">
        <f>E17-L17</f>
        <v>28</v>
      </c>
      <c r="H59" s="66" t="str" cm="1">
        <f t="array" ref="H59">_xlfn.IFS(E21="","0",E21=18,"2",E21&gt;18,"3",E21&lt;18,"1")</f>
        <v>1</v>
      </c>
      <c r="I59" s="68">
        <f>E21-L21</f>
        <v>-8</v>
      </c>
      <c r="J59" s="66" t="str" cm="1">
        <f t="array" ref="J59">_xlfn.IFS(L28="","0",L28=18,"2",L28&gt;18,"3",L28&lt;18,"1")</f>
        <v>3</v>
      </c>
      <c r="K59" s="67">
        <f>L28-E28</f>
        <v>16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56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3</v>
      </c>
      <c r="E60" s="24">
        <f>L12-E12</f>
        <v>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1</v>
      </c>
      <c r="I60" s="24">
        <f>L24-E24</f>
        <v>-20</v>
      </c>
      <c r="J60" s="21" t="str" cm="1">
        <f t="array" ref="J60">_xlfn.IFS(L30="","0",L30=18,"2",L30&gt;18,"3",L30&lt;18,"1")</f>
        <v>1</v>
      </c>
      <c r="K60" s="24">
        <f>L30-E30</f>
        <v>-24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-16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ANGOULINS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3</v>
      </c>
      <c r="I66" s="44">
        <v>20</v>
      </c>
      <c r="J66" s="43" t="str">
        <v>3</v>
      </c>
      <c r="K66" s="44">
        <v>36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72</v>
      </c>
    </row>
    <row r="67" spans="1:19" ht="15.75" thickBot="1" x14ac:dyDescent="0.3">
      <c r="A67" s="78">
        <v>2</v>
      </c>
      <c r="B67" s="38" t="str">
        <v>CHATELAILLON 3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28</v>
      </c>
      <c r="H67" s="46" t="str">
        <v>1</v>
      </c>
      <c r="I67" s="47">
        <v>-8</v>
      </c>
      <c r="J67" s="46" t="str">
        <v>3</v>
      </c>
      <c r="K67" s="47">
        <v>16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.75" thickBot="1" x14ac:dyDescent="0.3">
      <c r="A68" s="78">
        <v>3</v>
      </c>
      <c r="B68" s="38" t="str">
        <v>ROCHEFORT PM 4</v>
      </c>
      <c r="C68" s="41">
        <v>0</v>
      </c>
      <c r="D68" s="46" t="str">
        <v>1</v>
      </c>
      <c r="E68" s="47">
        <v>-8</v>
      </c>
      <c r="F68" s="46" t="str">
        <v>3</v>
      </c>
      <c r="G68" s="47">
        <v>4</v>
      </c>
      <c r="H68" s="46" t="str">
        <v>3</v>
      </c>
      <c r="I68" s="47">
        <v>8</v>
      </c>
      <c r="J68" s="46" t="str">
        <v>3</v>
      </c>
      <c r="K68" s="47">
        <v>24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28</v>
      </c>
    </row>
    <row r="69" spans="1:19" ht="15.75" thickBot="1" x14ac:dyDescent="0.3">
      <c r="A69" s="78">
        <v>4</v>
      </c>
      <c r="B69" s="38" t="str">
        <v>ST SAUVEUR D AUNIS 1</v>
      </c>
      <c r="C69" s="41">
        <v>0</v>
      </c>
      <c r="D69" s="46" t="str">
        <v>3</v>
      </c>
      <c r="E69" s="47">
        <v>24</v>
      </c>
      <c r="F69" s="46" t="str">
        <v>1</v>
      </c>
      <c r="G69" s="47">
        <v>-8</v>
      </c>
      <c r="H69" s="46" t="str">
        <v>3</v>
      </c>
      <c r="I69" s="47">
        <v>20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28</v>
      </c>
    </row>
    <row r="70" spans="1:19" ht="15.75" thickBot="1" x14ac:dyDescent="0.3">
      <c r="A70" s="78">
        <v>5</v>
      </c>
      <c r="B70" s="38" t="str">
        <v>ST XANDRE 2</v>
      </c>
      <c r="C70" s="41">
        <v>0</v>
      </c>
      <c r="D70" s="46" t="str">
        <v>3</v>
      </c>
      <c r="E70" s="47">
        <v>4</v>
      </c>
      <c r="F70" s="46" t="str">
        <v>3</v>
      </c>
      <c r="G70" s="47">
        <v>24</v>
      </c>
      <c r="H70" s="46" t="str">
        <v>1</v>
      </c>
      <c r="I70" s="47">
        <v>-20</v>
      </c>
      <c r="J70" s="46" t="str">
        <v>1</v>
      </c>
      <c r="K70" s="47">
        <v>-24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-16</v>
      </c>
    </row>
    <row r="71" spans="1:19" ht="15.75" thickBot="1" x14ac:dyDescent="0.3">
      <c r="A71" s="78">
        <v>6</v>
      </c>
      <c r="B71" s="38" t="str">
        <v>ST MARTIN DE RE 1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-4</v>
      </c>
      <c r="H71" s="46" t="str">
        <v>3</v>
      </c>
      <c r="I71" s="47">
        <v>12</v>
      </c>
      <c r="J71" s="46" t="str">
        <v>1</v>
      </c>
      <c r="K71" s="47">
        <v>-16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-32</v>
      </c>
    </row>
    <row r="72" spans="1:19" ht="15.75" thickBot="1" x14ac:dyDescent="0.3">
      <c r="A72" s="78">
        <v>7</v>
      </c>
      <c r="B72" s="38" t="str">
        <v>SURGERES 2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-24</v>
      </c>
      <c r="H72" s="75" t="str">
        <v>1</v>
      </c>
      <c r="I72" s="76">
        <v>-20</v>
      </c>
      <c r="J72" s="75" t="str">
        <v>3</v>
      </c>
      <c r="K72" s="76">
        <v>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-56</v>
      </c>
    </row>
    <row r="73" spans="1:19" ht="15.75" thickBot="1" x14ac:dyDescent="0.3">
      <c r="A73" s="78">
        <v>8</v>
      </c>
      <c r="B73" s="39" t="str">
        <v>MIREUIL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-28</v>
      </c>
      <c r="H73" s="49" t="str">
        <v>1</v>
      </c>
      <c r="I73" s="50">
        <v>-12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A29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52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169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53</v>
      </c>
      <c r="C9" s="182"/>
      <c r="D9" s="183"/>
      <c r="E9" s="52">
        <v>24</v>
      </c>
      <c r="F9" s="184" t="s">
        <v>56</v>
      </c>
      <c r="G9" s="185"/>
      <c r="H9" s="185"/>
      <c r="I9" s="185"/>
      <c r="J9" s="185"/>
      <c r="K9" s="185"/>
      <c r="L9" s="56">
        <v>12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228</v>
      </c>
      <c r="C10" s="172"/>
      <c r="D10" s="173"/>
      <c r="E10" s="53">
        <v>18</v>
      </c>
      <c r="F10" s="171" t="s">
        <v>57</v>
      </c>
      <c r="G10" s="172"/>
      <c r="H10" s="172"/>
      <c r="I10" s="172"/>
      <c r="J10" s="172"/>
      <c r="K10" s="173"/>
      <c r="L10" s="57">
        <v>18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54</v>
      </c>
      <c r="C11" s="172"/>
      <c r="D11" s="173"/>
      <c r="E11" s="54">
        <v>16</v>
      </c>
      <c r="F11" s="171" t="s">
        <v>58</v>
      </c>
      <c r="G11" s="172"/>
      <c r="H11" s="172"/>
      <c r="I11" s="172"/>
      <c r="J11" s="172"/>
      <c r="K11" s="173"/>
      <c r="L11" s="57">
        <v>20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55</v>
      </c>
      <c r="C12" s="176"/>
      <c r="D12" s="177"/>
      <c r="E12" s="55">
        <v>36</v>
      </c>
      <c r="F12" s="178" t="s">
        <v>221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169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FONTAINE D OZILLAC 1</v>
      </c>
      <c r="C15" s="168"/>
      <c r="D15" s="170"/>
      <c r="E15" s="52">
        <v>14</v>
      </c>
      <c r="F15" s="150" t="str">
        <f>F11</f>
        <v>ST XANDRE 3</v>
      </c>
      <c r="G15" s="151"/>
      <c r="H15" s="151"/>
      <c r="I15" s="151"/>
      <c r="J15" s="151"/>
      <c r="K15" s="152"/>
      <c r="L15" s="56">
        <v>22</v>
      </c>
    </row>
    <row r="16" spans="2:19" ht="12.95" customHeight="1" x14ac:dyDescent="0.25">
      <c r="B16" s="150" t="str">
        <f>B9</f>
        <v>PTQ ROCHEFORTAISE 1</v>
      </c>
      <c r="C16" s="151"/>
      <c r="D16" s="152"/>
      <c r="E16" s="53">
        <v>26</v>
      </c>
      <c r="F16" s="150" t="str">
        <f>B11</f>
        <v>LE THOU 1</v>
      </c>
      <c r="G16" s="151"/>
      <c r="H16" s="151"/>
      <c r="I16" s="151"/>
      <c r="J16" s="151"/>
      <c r="K16" s="152"/>
      <c r="L16" s="57">
        <v>10</v>
      </c>
    </row>
    <row r="17" spans="2:12" ht="12.95" customHeight="1" x14ac:dyDescent="0.25">
      <c r="B17" s="150" t="str">
        <f>B10</f>
        <v>TONNAY CHARENTE 1</v>
      </c>
      <c r="C17" s="151"/>
      <c r="D17" s="152"/>
      <c r="E17" s="54">
        <v>20</v>
      </c>
      <c r="F17" s="150" t="str">
        <f>B12</f>
        <v>ROCHEFORT CP 1</v>
      </c>
      <c r="G17" s="151"/>
      <c r="H17" s="151"/>
      <c r="I17" s="151"/>
      <c r="J17" s="151"/>
      <c r="K17" s="152"/>
      <c r="L17" s="57">
        <v>16</v>
      </c>
    </row>
    <row r="18" spans="2:12" ht="12.95" customHeight="1" thickBot="1" x14ac:dyDescent="0.3">
      <c r="B18" s="132" t="str">
        <f>F10</f>
        <v>RIVEDOUX 1</v>
      </c>
      <c r="C18" s="133"/>
      <c r="D18" s="134"/>
      <c r="E18" s="55">
        <v>36</v>
      </c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170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TONNAY CHARENTE 1</v>
      </c>
      <c r="C21" s="165"/>
      <c r="D21" s="166"/>
      <c r="E21" s="52">
        <v>24</v>
      </c>
      <c r="F21" s="167" t="str">
        <f>B11</f>
        <v>LE THOU 1</v>
      </c>
      <c r="G21" s="168"/>
      <c r="H21" s="168"/>
      <c r="I21" s="168"/>
      <c r="J21" s="168"/>
      <c r="K21" s="168"/>
      <c r="L21" s="56">
        <v>12</v>
      </c>
    </row>
    <row r="22" spans="2:12" ht="12.95" customHeight="1" x14ac:dyDescent="0.25">
      <c r="B22" s="150" t="str">
        <f>B9</f>
        <v>PTQ ROCHEFORTAISE 1</v>
      </c>
      <c r="C22" s="151"/>
      <c r="D22" s="152"/>
      <c r="E22" s="53">
        <v>10</v>
      </c>
      <c r="F22" s="150" t="str">
        <f>B12</f>
        <v>ROCHEFORT CP 1</v>
      </c>
      <c r="G22" s="151"/>
      <c r="H22" s="151"/>
      <c r="I22" s="151"/>
      <c r="J22" s="151"/>
      <c r="K22" s="152"/>
      <c r="L22" s="57">
        <v>26</v>
      </c>
    </row>
    <row r="23" spans="2:12" ht="12.95" customHeight="1" x14ac:dyDescent="0.25">
      <c r="B23" s="150" t="str">
        <f>F10</f>
        <v>RIVEDOUX 1</v>
      </c>
      <c r="C23" s="151"/>
      <c r="D23" s="152"/>
      <c r="E23" s="54">
        <v>10</v>
      </c>
      <c r="F23" s="150" t="str">
        <f>F11</f>
        <v>ST XANDRE 3</v>
      </c>
      <c r="G23" s="151"/>
      <c r="H23" s="151"/>
      <c r="I23" s="151"/>
      <c r="J23" s="151"/>
      <c r="K23" s="152"/>
      <c r="L23" s="57">
        <v>26</v>
      </c>
    </row>
    <row r="24" spans="2:12" ht="12.95" customHeight="1" thickBot="1" x14ac:dyDescent="0.3">
      <c r="B24" s="132" t="str">
        <f>F9</f>
        <v>FONTAINE D OZILLAC 1</v>
      </c>
      <c r="C24" s="133"/>
      <c r="D24" s="134"/>
      <c r="E24" s="55">
        <v>36</v>
      </c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230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RIVEDOUX 1</v>
      </c>
      <c r="C27" s="142"/>
      <c r="D27" s="143"/>
      <c r="E27" s="52">
        <v>12</v>
      </c>
      <c r="F27" s="167" t="str">
        <f>F9</f>
        <v>FONTAINE D OZILLAC 1</v>
      </c>
      <c r="G27" s="168"/>
      <c r="H27" s="168"/>
      <c r="I27" s="168"/>
      <c r="J27" s="168"/>
      <c r="K27" s="168"/>
      <c r="L27" s="56">
        <v>24</v>
      </c>
    </row>
    <row r="28" spans="2:12" ht="12.95" customHeight="1" x14ac:dyDescent="0.25">
      <c r="B28" s="150" t="str">
        <f>B9</f>
        <v>PTQ ROCHEFORTAISE 1</v>
      </c>
      <c r="C28" s="151"/>
      <c r="D28" s="152"/>
      <c r="E28" s="53">
        <v>22</v>
      </c>
      <c r="F28" s="128" t="str">
        <f>B10</f>
        <v>TONNAY CHARENTE 1</v>
      </c>
      <c r="G28" s="129"/>
      <c r="H28" s="129"/>
      <c r="I28" s="129"/>
      <c r="J28" s="129"/>
      <c r="K28" s="130"/>
      <c r="L28" s="57">
        <v>14</v>
      </c>
    </row>
    <row r="29" spans="2:12" ht="12.95" customHeight="1" x14ac:dyDescent="0.25">
      <c r="B29" s="128" t="str">
        <f>F11</f>
        <v>ST XANDRE 3</v>
      </c>
      <c r="C29" s="129"/>
      <c r="D29" s="130"/>
      <c r="E29" s="54">
        <v>10</v>
      </c>
      <c r="F29" s="128" t="str">
        <f>B12</f>
        <v>ROCHEFORT CP 1</v>
      </c>
      <c r="G29" s="129"/>
      <c r="H29" s="129"/>
      <c r="I29" s="129"/>
      <c r="J29" s="129"/>
      <c r="K29" s="130"/>
      <c r="L29" s="57">
        <v>26</v>
      </c>
    </row>
    <row r="30" spans="2:12" ht="12.95" customHeight="1" thickBot="1" x14ac:dyDescent="0.3">
      <c r="B30" s="132" t="str">
        <f>B11</f>
        <v>LE THOU 1</v>
      </c>
      <c r="C30" s="133"/>
      <c r="D30" s="134"/>
      <c r="E30" s="55">
        <v>36</v>
      </c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THOU 1</v>
      </c>
      <c r="C33" s="165"/>
      <c r="D33" s="166"/>
      <c r="E33" s="52"/>
      <c r="F33" s="128" t="str">
        <f>B12</f>
        <v>ROCHEFORT CP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PTQ ROCHEFORTAISE 1</v>
      </c>
      <c r="C34" s="151"/>
      <c r="D34" s="152"/>
      <c r="E34" s="53"/>
      <c r="F34" s="150" t="str">
        <f>F10</f>
        <v>RIVEDOUX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FONTAINE D OZILLAC 1</v>
      </c>
      <c r="C35" s="129"/>
      <c r="D35" s="130"/>
      <c r="E35" s="54"/>
      <c r="F35" s="128" t="str">
        <f>B10</f>
        <v>TONNAY CHARENTE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XANDRE 3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ROCHEFORT CP 1</v>
      </c>
      <c r="C39" s="165"/>
      <c r="D39" s="166"/>
      <c r="E39" s="52"/>
      <c r="F39" s="167" t="str">
        <f>F9</f>
        <v>FONTAINE D OZILLAC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PTQ ROCHEFORTAISE 1</v>
      </c>
      <c r="C40" s="151"/>
      <c r="D40" s="152"/>
      <c r="E40" s="53"/>
      <c r="F40" s="150" t="str">
        <f>F11</f>
        <v>ST XANDRE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RIVEDOUX 1</v>
      </c>
      <c r="C41" s="129"/>
      <c r="D41" s="130"/>
      <c r="E41" s="54"/>
      <c r="F41" s="128" t="str">
        <f>B11</f>
        <v>LE THOU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TONNAY CHARENTE 1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XANDRE 3</v>
      </c>
      <c r="C45" s="142"/>
      <c r="D45" s="143"/>
      <c r="E45" s="59"/>
      <c r="F45" s="144" t="str">
        <f>B10</f>
        <v>TONNAY CHARENTE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FONTAINE D OZILLAC 1</v>
      </c>
      <c r="C46" s="151"/>
      <c r="D46" s="152"/>
      <c r="E46" s="60"/>
      <c r="F46" s="128" t="str">
        <f>B11</f>
        <v>LE THOU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RIVEDOUX 1</v>
      </c>
      <c r="C47" s="129"/>
      <c r="D47" s="130"/>
      <c r="E47" s="61"/>
      <c r="F47" s="128" t="str">
        <f>B12</f>
        <v>ROCHEFORT CP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PTQ ROCHEFORTAISE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_xlfn.IFS(L10="","0",L10=18,"2",L10&gt;18,"3",L10&lt;18,"1")</f>
        <v>2</v>
      </c>
      <c r="E53" s="22">
        <f>L10-E10</f>
        <v>0</v>
      </c>
      <c r="F53" s="20" t="str" cm="1">
        <f t="array" ref="F53">_xlfn.IFS(E18="","0",E18=18,"2",E18&gt;18,"3",E18&lt;18,"1")</f>
        <v>3</v>
      </c>
      <c r="G53" s="22">
        <f>E18-L18</f>
        <v>36</v>
      </c>
      <c r="H53" s="20" t="str" cm="1">
        <f t="array" ref="H53">_xlfn.IFS(E23="","0",E23=18,"2",E23&gt;18,"3",E23&lt;18,"1")</f>
        <v>1</v>
      </c>
      <c r="I53" s="23">
        <f>E23-L23</f>
        <v>-16</v>
      </c>
      <c r="J53" s="20" t="str" cm="1">
        <f t="array" ref="J53">_xlfn.IFS(E27="","0",E27=18,"2",E27&gt;18,"3",E27&lt;18,"1")</f>
        <v>1</v>
      </c>
      <c r="K53" s="22">
        <f>E27-L27</f>
        <v>-12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_xlfn.IFS(E12="","0",E12=18,"2",E12&gt;18,"3",E12&lt;18,"1")</f>
        <v>3</v>
      </c>
      <c r="E54" s="22">
        <f>E12-L12</f>
        <v>36</v>
      </c>
      <c r="F54" s="20" t="str" cm="1">
        <f t="array" ref="F54">_xlfn.IFS(L17="","0",L17=18,"2",L17&gt;18,"3",L17&lt;18,"1")</f>
        <v>1</v>
      </c>
      <c r="G54" s="22">
        <f>L17-E17</f>
        <v>-4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3</v>
      </c>
      <c r="K54" s="22">
        <f>L29-E29</f>
        <v>16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_xlfn.IFS(E9="","0",E9=18,"2",E9&gt;18,"3",E9&lt;18,"1")</f>
        <v>3</v>
      </c>
      <c r="E55" s="22">
        <f>E9-L9</f>
        <v>12</v>
      </c>
      <c r="F55" s="20" t="str" cm="1">
        <f t="array" ref="F55">_xlfn.IFS(E16="","0",E16=18,"2",E16&gt;18,"3",E16&lt;18,"1")</f>
        <v>3</v>
      </c>
      <c r="G55" s="22">
        <f>E16-L16</f>
        <v>16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_xlfn.IFS(E11="","0",E11=18,"2",E11&gt;18,"3",E11&lt;18,"1")</f>
        <v>1</v>
      </c>
      <c r="E56" s="22">
        <f>E11-L11</f>
        <v>-4</v>
      </c>
      <c r="F56" s="20" t="str" cm="1">
        <f t="array" ref="F56">_xlfn.IFS(L16="","0",L16=18,"2",L16&gt;18,"3",L16&lt;18,"1")</f>
        <v>1</v>
      </c>
      <c r="G56" s="22">
        <f>L16-E16</f>
        <v>-16</v>
      </c>
      <c r="H56" s="20" t="str" cm="1">
        <f t="array" ref="H56">_xlfn.IFS(L21="","0",L21=18,"2",L21&gt;18,"3",L21&lt;18,"1")</f>
        <v>1</v>
      </c>
      <c r="I56" s="23">
        <f>L21-E21</f>
        <v>-12</v>
      </c>
      <c r="J56" s="20" t="str" cm="1">
        <f t="array" ref="J56">_xlfn.IFS(E30="","0",E30=18,"2",E30&gt;18,"3",E30&lt;18,"1")</f>
        <v>3</v>
      </c>
      <c r="K56" s="22">
        <f>E30-L30</f>
        <v>36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_xlfn.IFS(L11="","0",L11=18,"2",L11&gt;18,"3",L11&lt;18,"1")</f>
        <v>3</v>
      </c>
      <c r="E57" s="22">
        <f>L11-E11</f>
        <v>4</v>
      </c>
      <c r="F57" s="20" t="str" cm="1">
        <f t="array" ref="F57">_xlfn.IFS(L15="","0",L15=18,"2",L15&gt;18,"3",L15&lt;18,"1")</f>
        <v>3</v>
      </c>
      <c r="G57" s="22">
        <f>L15-E15</f>
        <v>8</v>
      </c>
      <c r="H57" s="20" t="str" cm="1">
        <f t="array" ref="H57">_xlfn.IFS(L23="","0",L23=18,"2",L23&gt;18,"3",L23&lt;18,"1")</f>
        <v>3</v>
      </c>
      <c r="I57" s="23">
        <f>L23-E23</f>
        <v>16</v>
      </c>
      <c r="J57" s="20" t="str" cm="1">
        <f t="array" ref="J57">_xlfn.IFS(E29="","0",E29=18,"2",E29&gt;18,"3",E29&lt;18,"1")</f>
        <v>1</v>
      </c>
      <c r="K57" s="22">
        <f>E29-L29</f>
        <v>-16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_xlfn.IFS(L9="","0",L9=18,"2",L9&gt;18,"3",L9&lt;18,"1")</f>
        <v>1</v>
      </c>
      <c r="E58" s="22">
        <f>L9-E9</f>
        <v>-12</v>
      </c>
      <c r="F58" s="20" t="str" cm="1">
        <f t="array" ref="F58">_xlfn.IFS(E15="","0",E15=18,"2",E15&gt;18,"3",E15&lt;18,"1")</f>
        <v>1</v>
      </c>
      <c r="G58" s="22">
        <f>E15-L15</f>
        <v>-8</v>
      </c>
      <c r="H58" s="20" t="str" cm="1">
        <f t="array" ref="H58">_xlfn.IFS(E24="","0",E24=18,"2",E24&gt;18,"3",E24&lt;18,"1")</f>
        <v>3</v>
      </c>
      <c r="I58" s="23">
        <f>E24-L24</f>
        <v>36</v>
      </c>
      <c r="J58" s="20" t="str" cm="1">
        <f t="array" ref="J58">_xlfn.IFS(L27="","0",L27=18,"2",L27&gt;18,"3",L27&lt;18,"1")</f>
        <v>3</v>
      </c>
      <c r="K58" s="22">
        <f>L27-E27</f>
        <v>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_xlfn.IFS(E10="","0",E10=18,"2",E10&gt;18,"3",E10&lt;18,"1")</f>
        <v>2</v>
      </c>
      <c r="E59" s="67">
        <f>E10-L10</f>
        <v>0</v>
      </c>
      <c r="F59" s="66" t="str" cm="1">
        <f t="array" ref="F59">_xlfn.IFS(E17="","0",E17=18,"2",E17&gt;18,"3",E17&lt;18,"1")</f>
        <v>3</v>
      </c>
      <c r="G59" s="67">
        <f>E17-L17</f>
        <v>4</v>
      </c>
      <c r="H59" s="66" t="str" cm="1">
        <f t="array" ref="H59">_xlfn.IFS(E21="","0",E21=18,"2",E21&gt;18,"3",E21&lt;18,"1")</f>
        <v>3</v>
      </c>
      <c r="I59" s="68">
        <f>E21-L21</f>
        <v>12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_xlfn.IFS(L12="","0",L12=18,"2",L12&gt;18,"3",L12&lt;18,"1")</f>
        <v>0</v>
      </c>
      <c r="E60" s="24">
        <f>L12-E12</f>
        <v>-36</v>
      </c>
      <c r="F60" s="21" t="str" cm="1">
        <f t="array" ref="F60">_xlfn.IFS(L18="","0",L18=18,"2",L18&gt;18,"3",L18&lt;18,"1")</f>
        <v>0</v>
      </c>
      <c r="G60" s="24">
        <f>L18-E18</f>
        <v>-36</v>
      </c>
      <c r="H60" s="21" t="str" cm="1">
        <f t="array" ref="H60">_xlfn.IFS(L24="","0",L24=18,"2",L24&gt;18,"3",L24&lt;18,"1")</f>
        <v>0</v>
      </c>
      <c r="I60" s="24">
        <f>L24-E24</f>
        <v>-36</v>
      </c>
      <c r="J60" s="21" t="str" cm="1">
        <f t="array" ref="J60">_xlfn.IFS(L30="","0",L30=18,"2",L30&gt;18,"3",L30&lt;18,"1")</f>
        <v>0</v>
      </c>
      <c r="K60" s="24">
        <f>L30-E30</f>
        <v>-36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ROCHEFORT CP 1</v>
      </c>
      <c r="C66" s="40">
        <v>0</v>
      </c>
      <c r="D66" s="43" t="str">
        <v>3</v>
      </c>
      <c r="E66" s="44">
        <v>36</v>
      </c>
      <c r="F66" s="43" t="str">
        <v>1</v>
      </c>
      <c r="G66" s="44">
        <v>-4</v>
      </c>
      <c r="H66" s="43" t="str">
        <v>3</v>
      </c>
      <c r="I66" s="44">
        <v>16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16</v>
      </c>
      <c r="H67" s="46" t="str">
        <v>1</v>
      </c>
      <c r="I67" s="47">
        <v>-16</v>
      </c>
      <c r="J67" s="46" t="str">
        <v>3</v>
      </c>
      <c r="K67" s="47">
        <v>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20</v>
      </c>
    </row>
    <row r="68" spans="1:19" ht="15.75" thickBot="1" x14ac:dyDescent="0.3">
      <c r="A68" s="78">
        <v>3</v>
      </c>
      <c r="B68" s="38" t="str">
        <v>ST XANDRE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8</v>
      </c>
      <c r="H68" s="46" t="str">
        <v>3</v>
      </c>
      <c r="I68" s="47">
        <v>16</v>
      </c>
      <c r="J68" s="46" t="str">
        <v>1</v>
      </c>
      <c r="K68" s="47">
        <v>-16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TONNAY CHARENTE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8</v>
      </c>
    </row>
    <row r="70" spans="1:19" ht="15.75" thickBot="1" x14ac:dyDescent="0.3">
      <c r="A70" s="78">
        <v>5</v>
      </c>
      <c r="B70" s="38" t="str">
        <v>FONTAINE D OZILLAC 1</v>
      </c>
      <c r="C70" s="41">
        <v>0</v>
      </c>
      <c r="D70" s="46" t="str">
        <v>1</v>
      </c>
      <c r="E70" s="47">
        <v>-12</v>
      </c>
      <c r="F70" s="46" t="str">
        <v>1</v>
      </c>
      <c r="G70" s="47">
        <v>-8</v>
      </c>
      <c r="H70" s="46" t="str">
        <v>3</v>
      </c>
      <c r="I70" s="47">
        <v>36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28</v>
      </c>
    </row>
    <row r="71" spans="1:19" ht="15.75" thickBot="1" x14ac:dyDescent="0.3">
      <c r="A71" s="78">
        <v>6</v>
      </c>
      <c r="B71" s="38" t="str">
        <v>RIVEDOUX 1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36</v>
      </c>
      <c r="H71" s="46" t="str">
        <v>1</v>
      </c>
      <c r="I71" s="47">
        <v>-16</v>
      </c>
      <c r="J71" s="46" t="str">
        <v>1</v>
      </c>
      <c r="K71" s="47">
        <v>-12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8</v>
      </c>
    </row>
    <row r="72" spans="1:19" ht="15.75" thickBot="1" x14ac:dyDescent="0.3">
      <c r="A72" s="78">
        <v>7</v>
      </c>
      <c r="B72" s="38" t="str">
        <v>LE THOU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3</v>
      </c>
      <c r="K72" s="76">
        <v>36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4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A29" zoomScale="96" zoomScaleNormal="96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59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172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60</v>
      </c>
      <c r="C9" s="182"/>
      <c r="D9" s="183"/>
      <c r="E9" s="52">
        <v>26</v>
      </c>
      <c r="F9" s="184" t="s">
        <v>64</v>
      </c>
      <c r="G9" s="185"/>
      <c r="H9" s="185"/>
      <c r="I9" s="185"/>
      <c r="J9" s="185"/>
      <c r="K9" s="185"/>
      <c r="L9" s="56">
        <v>10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61</v>
      </c>
      <c r="C10" s="172"/>
      <c r="D10" s="173"/>
      <c r="E10" s="53">
        <v>30</v>
      </c>
      <c r="F10" s="171" t="s">
        <v>65</v>
      </c>
      <c r="G10" s="172"/>
      <c r="H10" s="172"/>
      <c r="I10" s="172"/>
      <c r="J10" s="172"/>
      <c r="K10" s="173"/>
      <c r="L10" s="57">
        <v>6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62</v>
      </c>
      <c r="C11" s="172"/>
      <c r="D11" s="173"/>
      <c r="E11" s="54">
        <v>10</v>
      </c>
      <c r="F11" s="171" t="s">
        <v>66</v>
      </c>
      <c r="G11" s="172"/>
      <c r="H11" s="172"/>
      <c r="I11" s="172"/>
      <c r="J11" s="172"/>
      <c r="K11" s="173"/>
      <c r="L11" s="57">
        <v>26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63</v>
      </c>
      <c r="C12" s="176"/>
      <c r="D12" s="177"/>
      <c r="E12" s="55">
        <v>12</v>
      </c>
      <c r="F12" s="178" t="s">
        <v>67</v>
      </c>
      <c r="G12" s="179"/>
      <c r="H12" s="179"/>
      <c r="I12" s="179"/>
      <c r="J12" s="179"/>
      <c r="K12" s="180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172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SAUJON VAUX 2</v>
      </c>
      <c r="C15" s="168"/>
      <c r="D15" s="170"/>
      <c r="E15" s="52">
        <v>8</v>
      </c>
      <c r="F15" s="150" t="str">
        <f>F11</f>
        <v>MONTENDRE 1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BREUILLET 1</v>
      </c>
      <c r="C16" s="151"/>
      <c r="D16" s="152"/>
      <c r="E16" s="53">
        <v>30</v>
      </c>
      <c r="F16" s="150" t="str">
        <f>B11</f>
        <v>FONTAINE D OZILLAC 2</v>
      </c>
      <c r="G16" s="151"/>
      <c r="H16" s="151"/>
      <c r="I16" s="151"/>
      <c r="J16" s="151"/>
      <c r="K16" s="152"/>
      <c r="L16" s="57">
        <v>6</v>
      </c>
    </row>
    <row r="17" spans="2:12" ht="12.95" customHeight="1" x14ac:dyDescent="0.25">
      <c r="B17" s="150" t="str">
        <f>B10</f>
        <v>DOLUS OLERON 1</v>
      </c>
      <c r="C17" s="151"/>
      <c r="D17" s="152"/>
      <c r="E17" s="54">
        <v>28</v>
      </c>
      <c r="F17" s="150" t="str">
        <f>B12</f>
        <v>LES GONDS 2</v>
      </c>
      <c r="G17" s="151"/>
      <c r="H17" s="151"/>
      <c r="I17" s="151"/>
      <c r="J17" s="151"/>
      <c r="K17" s="152"/>
      <c r="L17" s="57">
        <v>8</v>
      </c>
    </row>
    <row r="18" spans="2:12" ht="12.95" customHeight="1" thickBot="1" x14ac:dyDescent="0.3">
      <c r="B18" s="132" t="str">
        <f>F10</f>
        <v>BUSSAC FORET 2</v>
      </c>
      <c r="C18" s="133"/>
      <c r="D18" s="134"/>
      <c r="E18" s="55">
        <v>16</v>
      </c>
      <c r="F18" s="156" t="str">
        <f>F12</f>
        <v>PORT DES BARQUES 1</v>
      </c>
      <c r="G18" s="157"/>
      <c r="H18" s="157"/>
      <c r="I18" s="157"/>
      <c r="J18" s="157"/>
      <c r="K18" s="15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1</v>
      </c>
      <c r="C21" s="165"/>
      <c r="D21" s="166"/>
      <c r="E21" s="52">
        <v>22</v>
      </c>
      <c r="F21" s="167" t="str">
        <f>B11</f>
        <v>FONTAINE D OZILLAC 2</v>
      </c>
      <c r="G21" s="168"/>
      <c r="H21" s="168"/>
      <c r="I21" s="168"/>
      <c r="J21" s="168"/>
      <c r="K21" s="168"/>
      <c r="L21" s="56">
        <v>14</v>
      </c>
    </row>
    <row r="22" spans="2:12" ht="12.95" customHeight="1" x14ac:dyDescent="0.25">
      <c r="B22" s="150" t="str">
        <f>B9</f>
        <v>BREUILLET 1</v>
      </c>
      <c r="C22" s="151"/>
      <c r="D22" s="152"/>
      <c r="E22" s="53">
        <v>24</v>
      </c>
      <c r="F22" s="150" t="str">
        <f>B12</f>
        <v>LES GONDS 2</v>
      </c>
      <c r="G22" s="151"/>
      <c r="H22" s="151"/>
      <c r="I22" s="151"/>
      <c r="J22" s="151"/>
      <c r="K22" s="152"/>
      <c r="L22" s="57">
        <v>12</v>
      </c>
    </row>
    <row r="23" spans="2:12" ht="12.95" customHeight="1" x14ac:dyDescent="0.25">
      <c r="B23" s="150" t="str">
        <f>F10</f>
        <v>BUSSAC FORET 2</v>
      </c>
      <c r="C23" s="151"/>
      <c r="D23" s="152"/>
      <c r="E23" s="54">
        <v>16</v>
      </c>
      <c r="F23" s="150" t="str">
        <f>F11</f>
        <v>MONTENDRE 1</v>
      </c>
      <c r="G23" s="151"/>
      <c r="H23" s="151"/>
      <c r="I23" s="151"/>
      <c r="J23" s="151"/>
      <c r="K23" s="152"/>
      <c r="L23" s="57">
        <v>20</v>
      </c>
    </row>
    <row r="24" spans="2:12" ht="12.95" customHeight="1" thickBot="1" x14ac:dyDescent="0.3">
      <c r="B24" s="132" t="str">
        <f>F9</f>
        <v>SAUJON VAUX 2</v>
      </c>
      <c r="C24" s="133"/>
      <c r="D24" s="134"/>
      <c r="E24" s="55">
        <v>10</v>
      </c>
      <c r="F24" s="156" t="str">
        <f>F12</f>
        <v>PORT DES BARQUES 1</v>
      </c>
      <c r="G24" s="157"/>
      <c r="H24" s="157"/>
      <c r="I24" s="157"/>
      <c r="J24" s="157"/>
      <c r="K24" s="158"/>
      <c r="L24" s="58">
        <v>26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2</v>
      </c>
      <c r="C27" s="142"/>
      <c r="D27" s="143"/>
      <c r="E27" s="52">
        <v>34</v>
      </c>
      <c r="F27" s="167" t="str">
        <f>F9</f>
        <v>SAUJON VAUX 2</v>
      </c>
      <c r="G27" s="168"/>
      <c r="H27" s="168"/>
      <c r="I27" s="168"/>
      <c r="J27" s="168"/>
      <c r="K27" s="168"/>
      <c r="L27" s="56">
        <v>2</v>
      </c>
    </row>
    <row r="28" spans="2:12" ht="12.95" customHeight="1" x14ac:dyDescent="0.25">
      <c r="B28" s="150" t="str">
        <f>B9</f>
        <v>BREUILLET 1</v>
      </c>
      <c r="C28" s="151"/>
      <c r="D28" s="152"/>
      <c r="E28" s="53">
        <v>14</v>
      </c>
      <c r="F28" s="128" t="str">
        <f>B10</f>
        <v>DOLUS OLERON 1</v>
      </c>
      <c r="G28" s="129"/>
      <c r="H28" s="129"/>
      <c r="I28" s="129"/>
      <c r="J28" s="129"/>
      <c r="K28" s="130"/>
      <c r="L28" s="57">
        <v>22</v>
      </c>
    </row>
    <row r="29" spans="2:12" ht="12.95" customHeight="1" x14ac:dyDescent="0.25">
      <c r="B29" s="128" t="str">
        <f>F11</f>
        <v>MONTENDRE 1</v>
      </c>
      <c r="C29" s="129"/>
      <c r="D29" s="130"/>
      <c r="E29" s="54">
        <v>20</v>
      </c>
      <c r="F29" s="128" t="str">
        <f>B12</f>
        <v>LES GONDS 2</v>
      </c>
      <c r="G29" s="129"/>
      <c r="H29" s="129"/>
      <c r="I29" s="129"/>
      <c r="J29" s="129"/>
      <c r="K29" s="130"/>
      <c r="L29" s="57">
        <v>16</v>
      </c>
    </row>
    <row r="30" spans="2:12" ht="12.95" customHeight="1" thickBot="1" x14ac:dyDescent="0.3">
      <c r="B30" s="132" t="str">
        <f>B11</f>
        <v>FONTAINE D OZILLAC 2</v>
      </c>
      <c r="C30" s="133"/>
      <c r="D30" s="134"/>
      <c r="E30" s="55">
        <v>8</v>
      </c>
      <c r="F30" s="156" t="str">
        <f>F12</f>
        <v>PORT DES BARQUES 1</v>
      </c>
      <c r="G30" s="157"/>
      <c r="H30" s="157"/>
      <c r="I30" s="157"/>
      <c r="J30" s="157"/>
      <c r="K30" s="158"/>
      <c r="L30" s="58">
        <v>28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FONTAINE D OZILLAC 2</v>
      </c>
      <c r="C33" s="165"/>
      <c r="D33" s="166"/>
      <c r="E33" s="52"/>
      <c r="F33" s="128" t="str">
        <f>B12</f>
        <v>LES GONDS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BREUILLET 1</v>
      </c>
      <c r="C34" s="151"/>
      <c r="D34" s="152"/>
      <c r="E34" s="53"/>
      <c r="F34" s="150" t="str">
        <f>F10</f>
        <v>BUSSAC FORET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SAUJON VAUX 2</v>
      </c>
      <c r="C35" s="129"/>
      <c r="D35" s="130"/>
      <c r="E35" s="54"/>
      <c r="F35" s="128" t="str">
        <f>B10</f>
        <v>DOLUS OLERON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MONTENDRE 1</v>
      </c>
      <c r="C36" s="139"/>
      <c r="D36" s="169"/>
      <c r="E36" s="55"/>
      <c r="F36" s="156" t="str">
        <f>F12</f>
        <v>PORT DES BARQUES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LES GONDS 2</v>
      </c>
      <c r="C39" s="165"/>
      <c r="D39" s="166"/>
      <c r="E39" s="52"/>
      <c r="F39" s="167" t="str">
        <f>F9</f>
        <v>SAUJON VAUX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BREUILLET 1</v>
      </c>
      <c r="C40" s="151"/>
      <c r="D40" s="152"/>
      <c r="E40" s="53"/>
      <c r="F40" s="150" t="str">
        <f>F11</f>
        <v>MONTENDRE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2</v>
      </c>
      <c r="C41" s="129"/>
      <c r="D41" s="130"/>
      <c r="E41" s="54"/>
      <c r="F41" s="128" t="str">
        <f>B11</f>
        <v>FONTAINE D OZILLAC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1</v>
      </c>
      <c r="C42" s="133"/>
      <c r="D42" s="134"/>
      <c r="E42" s="55"/>
      <c r="F42" s="156" t="str">
        <f>F12</f>
        <v>PORT DES BARQUES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174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MONTENDRE 1</v>
      </c>
      <c r="C45" s="142"/>
      <c r="D45" s="143"/>
      <c r="E45" s="59"/>
      <c r="F45" s="144" t="str">
        <f>B10</f>
        <v>DOLUS OLERON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SAUJON VAUX 2</v>
      </c>
      <c r="C46" s="151"/>
      <c r="D46" s="152"/>
      <c r="E46" s="60"/>
      <c r="F46" s="128" t="str">
        <f>B11</f>
        <v>FONTAINE D OZILLAC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2</v>
      </c>
      <c r="C47" s="129"/>
      <c r="D47" s="130"/>
      <c r="E47" s="61"/>
      <c r="F47" s="128" t="str">
        <f>B12</f>
        <v>LES GONDS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BREUILLET 1</v>
      </c>
      <c r="C48" s="133"/>
      <c r="D48" s="134"/>
      <c r="E48" s="55"/>
      <c r="F48" s="135" t="str">
        <f>F12</f>
        <v>PORT DES BARQUES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_xlfn.IFS(L10="","0",L10=18,"2",L10&gt;18,"3",L10&lt;18,"1")</f>
        <v>1</v>
      </c>
      <c r="E53" s="22">
        <f>L10-E10</f>
        <v>-24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1</v>
      </c>
      <c r="I53" s="23">
        <f>E23-L23</f>
        <v>-4</v>
      </c>
      <c r="J53" s="20" t="str" cm="1">
        <f t="array" ref="J53">_xlfn.IFS(E27="","0",E27=18,"2",E27&gt;18,"3",E27&lt;18,"1")</f>
        <v>3</v>
      </c>
      <c r="K53" s="22">
        <f>E27-L27</f>
        <v>32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_xlfn.IFS(E12="","0",E12=18,"2",E12&gt;18,"3",E12&lt;18,"1")</f>
        <v>1</v>
      </c>
      <c r="E54" s="22">
        <f>E12-L12</f>
        <v>-12</v>
      </c>
      <c r="F54" s="20" t="str" cm="1">
        <f t="array" ref="F54">_xlfn.IFS(L17="","0",L17=18,"2",L17&gt;18,"3",L17&lt;18,"1")</f>
        <v>1</v>
      </c>
      <c r="G54" s="22">
        <f>L17-E17</f>
        <v>-20</v>
      </c>
      <c r="H54" s="20" t="str" cm="1">
        <f t="array" ref="H54">_xlfn.IFS(L22="","0",L22=18,"2",L22&gt;18,"3",L22&lt;18,"1")</f>
        <v>1</v>
      </c>
      <c r="I54" s="23">
        <f>L22-E22</f>
        <v>-12</v>
      </c>
      <c r="J54" s="20" t="str" cm="1">
        <f t="array" ref="J54">_xlfn.IFS(L29="","0",L29=18,"2",L29&gt;18,"3",L29&lt;18,"1")</f>
        <v>1</v>
      </c>
      <c r="K54" s="22">
        <f>L29-E29</f>
        <v>-4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_xlfn.IFS(E9="","0",E9=18,"2",E9&gt;18,"3",E9&lt;18,"1")</f>
        <v>3</v>
      </c>
      <c r="E55" s="22">
        <f>E9-L9</f>
        <v>16</v>
      </c>
      <c r="F55" s="20" t="str" cm="1">
        <f t="array" ref="F55">_xlfn.IFS(E16="","0",E16=18,"2",E16&gt;18,"3",E16&lt;18,"1")</f>
        <v>3</v>
      </c>
      <c r="G55" s="22">
        <f>E16-L16</f>
        <v>24</v>
      </c>
      <c r="H55" s="20" t="str" cm="1">
        <f t="array" ref="H55">_xlfn.IFS(E22="","0",E22=18,"2",E22&gt;18,"3",E22&lt;18,"1")</f>
        <v>3</v>
      </c>
      <c r="I55" s="23">
        <f>E22-L22</f>
        <v>12</v>
      </c>
      <c r="J55" s="20" t="str" cm="1">
        <f t="array" ref="J55">_xlfn.IFS(E28="","0",E28=18,"2",E28&gt;18,"3",E28&lt;18,"1")</f>
        <v>1</v>
      </c>
      <c r="K55" s="22">
        <f>E28-L28</f>
        <v>-8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44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_xlfn.IFS(E11="","0",E11=18,"2",E11&gt;18,"3",E11&lt;18,"1")</f>
        <v>1</v>
      </c>
      <c r="E56" s="22">
        <f>E11-L11</f>
        <v>-16</v>
      </c>
      <c r="F56" s="20" t="str" cm="1">
        <f t="array" ref="F56">_xlfn.IFS(L16="","0",L16=18,"2",L16&gt;18,"3",L16&lt;18,"1")</f>
        <v>1</v>
      </c>
      <c r="G56" s="22">
        <f>L16-E16</f>
        <v>-24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-20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-68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_xlfn.IFS(L11="","0",L11=18,"2",L11&gt;18,"3",L11&lt;18,"1")</f>
        <v>3</v>
      </c>
      <c r="E57" s="22">
        <f>L11-E11</f>
        <v>16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4</v>
      </c>
      <c r="J57" s="20" t="str" cm="1">
        <f t="array" ref="J57">_xlfn.IFS(E29="","0",E29=18,"2",E29&gt;18,"3",E29&lt;18,"1")</f>
        <v>3</v>
      </c>
      <c r="K57" s="22">
        <f>E29-L29</f>
        <v>4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12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_xlfn.IFS(L9="","0",L9=18,"2",L9&gt;18,"3",L9&lt;18,"1")</f>
        <v>1</v>
      </c>
      <c r="E58" s="22">
        <f>L9-E9</f>
        <v>-16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1</v>
      </c>
      <c r="I58" s="23">
        <f>E24-L24</f>
        <v>-16</v>
      </c>
      <c r="J58" s="20" t="str" cm="1">
        <f t="array" ref="J58">_xlfn.IFS(L27="","0",L27=18,"2",L27&gt;18,"3",L27&lt;18,"1")</f>
        <v>1</v>
      </c>
      <c r="K58" s="22">
        <f>L27-E27</f>
        <v>-32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_xlfn.IFS(E10="","0",E10=18,"2",E10&gt;18,"3",E10&lt;18,"1")</f>
        <v>3</v>
      </c>
      <c r="E59" s="67">
        <f>E10-L10</f>
        <v>24</v>
      </c>
      <c r="F59" s="66" t="str" cm="1">
        <f t="array" ref="F59">_xlfn.IFS(E17="","0",E17=18,"2",E17&gt;18,"3",E17&lt;18,"1")</f>
        <v>3</v>
      </c>
      <c r="G59" s="67">
        <f>E17-L17</f>
        <v>20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3</v>
      </c>
      <c r="K59" s="67">
        <f>L28-E28</f>
        <v>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60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_xlfn.IFS(L12="","0",L12=18,"2",L12&gt;18,"3",L12&lt;18,"1")</f>
        <v>3</v>
      </c>
      <c r="E60" s="24">
        <f>L12-E12</f>
        <v>12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3</v>
      </c>
      <c r="I60" s="24">
        <f>L24-E24</f>
        <v>16</v>
      </c>
      <c r="J60" s="21" t="str" cm="1">
        <f t="array" ref="J60">_xlfn.IFS(L30="","0",L30=18,"2",L30&gt;18,"3",L30&lt;18,"1")</f>
        <v>3</v>
      </c>
      <c r="K60" s="24">
        <f>L30-E30</f>
        <v>20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52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3</v>
      </c>
      <c r="I66" s="44">
        <v>8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60</v>
      </c>
    </row>
    <row r="67" spans="1:19" ht="15.75" thickBot="1" x14ac:dyDescent="0.3">
      <c r="A67" s="78">
        <v>2</v>
      </c>
      <c r="B67" s="38" t="str">
        <v>PORT DES BARQUES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3</v>
      </c>
      <c r="I67" s="47">
        <v>16</v>
      </c>
      <c r="J67" s="46" t="str">
        <v>3</v>
      </c>
      <c r="K67" s="47">
        <v>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52</v>
      </c>
    </row>
    <row r="68" spans="1:19" ht="15.75" thickBot="1" x14ac:dyDescent="0.3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3</v>
      </c>
      <c r="I68" s="47">
        <v>4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12</v>
      </c>
      <c r="S68" s="48">
        <v>44</v>
      </c>
    </row>
    <row r="69" spans="1:19" ht="15.75" thickBot="1" x14ac:dyDescent="0.3">
      <c r="A69" s="78">
        <v>4</v>
      </c>
      <c r="B69" s="38" t="str">
        <v>BREUILLET 1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44</v>
      </c>
    </row>
    <row r="70" spans="1:19" ht="15.75" thickBot="1" x14ac:dyDescent="0.3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1</v>
      </c>
      <c r="I70" s="47">
        <v>-4</v>
      </c>
      <c r="J70" s="46" t="str">
        <v>3</v>
      </c>
      <c r="K70" s="47">
        <v>32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0</v>
      </c>
    </row>
    <row r="71" spans="1:19" ht="15.75" thickBot="1" x14ac:dyDescent="0.3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1</v>
      </c>
      <c r="I71" s="47">
        <v>-12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-48</v>
      </c>
    </row>
    <row r="72" spans="1:19" ht="15.75" thickBot="1" x14ac:dyDescent="0.3">
      <c r="A72" s="78">
        <v>7</v>
      </c>
      <c r="B72" s="38" t="str">
        <v>FONTAINE D OZILLAC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-24</v>
      </c>
      <c r="H72" s="75" t="str">
        <v>1</v>
      </c>
      <c r="I72" s="76">
        <v>-8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-68</v>
      </c>
    </row>
    <row r="73" spans="1:19" ht="15.75" thickBot="1" x14ac:dyDescent="0.3">
      <c r="A73" s="78">
        <v>8</v>
      </c>
      <c r="B73" s="39" t="str">
        <v>SAUJON VAUX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-16</v>
      </c>
      <c r="J73" s="49" t="str">
        <v>1</v>
      </c>
      <c r="K73" s="50">
        <v>-32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A21" zoomScaleNormal="100" workbookViewId="0">
      <selection activeCell="L9" sqref="L9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68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69</v>
      </c>
      <c r="C9" s="182"/>
      <c r="D9" s="183"/>
      <c r="E9" s="52">
        <v>36</v>
      </c>
      <c r="F9" s="184" t="s">
        <v>73</v>
      </c>
      <c r="G9" s="185"/>
      <c r="H9" s="185"/>
      <c r="I9" s="185"/>
      <c r="J9" s="185"/>
      <c r="K9" s="185"/>
      <c r="L9" s="56">
        <v>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70</v>
      </c>
      <c r="C10" s="172"/>
      <c r="D10" s="173"/>
      <c r="E10" s="53">
        <v>24</v>
      </c>
      <c r="F10" s="171" t="s">
        <v>74</v>
      </c>
      <c r="G10" s="172"/>
      <c r="H10" s="172"/>
      <c r="I10" s="172"/>
      <c r="J10" s="172"/>
      <c r="K10" s="173"/>
      <c r="L10" s="57">
        <v>12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71</v>
      </c>
      <c r="C11" s="172"/>
      <c r="D11" s="173"/>
      <c r="E11" s="54">
        <v>20</v>
      </c>
      <c r="F11" s="171" t="s">
        <v>75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72</v>
      </c>
      <c r="C12" s="176"/>
      <c r="D12" s="177"/>
      <c r="E12" s="55">
        <v>14</v>
      </c>
      <c r="F12" s="178" t="s">
        <v>76</v>
      </c>
      <c r="G12" s="179"/>
      <c r="H12" s="179"/>
      <c r="I12" s="179"/>
      <c r="J12" s="179"/>
      <c r="K12" s="180"/>
      <c r="L12" s="58">
        <v>22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MONTENDRE 2</v>
      </c>
      <c r="C15" s="168"/>
      <c r="D15" s="170"/>
      <c r="E15" s="52">
        <v>8</v>
      </c>
      <c r="F15" s="150" t="str">
        <f>F11</f>
        <v>MATHA 1</v>
      </c>
      <c r="G15" s="151"/>
      <c r="H15" s="151"/>
      <c r="I15" s="151"/>
      <c r="J15" s="151"/>
      <c r="K15" s="152"/>
      <c r="L15" s="56">
        <v>28</v>
      </c>
    </row>
    <row r="16" spans="2:19" ht="12.95" customHeight="1" x14ac:dyDescent="0.25">
      <c r="B16" s="150" t="str">
        <f>B9</f>
        <v>ST JULIEN ESCAP 1</v>
      </c>
      <c r="C16" s="151"/>
      <c r="D16" s="152"/>
      <c r="E16" s="53">
        <v>16</v>
      </c>
      <c r="F16" s="150" t="str">
        <f>B11</f>
        <v>JONZAC 3</v>
      </c>
      <c r="G16" s="151"/>
      <c r="H16" s="151"/>
      <c r="I16" s="151"/>
      <c r="J16" s="151"/>
      <c r="K16" s="152"/>
      <c r="L16" s="57">
        <v>20</v>
      </c>
    </row>
    <row r="17" spans="2:12" ht="12.95" customHeight="1" x14ac:dyDescent="0.25">
      <c r="B17" s="150" t="str">
        <f>B10</f>
        <v>ST GEORGES DIDONNE 2</v>
      </c>
      <c r="C17" s="151"/>
      <c r="D17" s="152"/>
      <c r="E17" s="54">
        <v>28</v>
      </c>
      <c r="F17" s="150" t="str">
        <f>B12</f>
        <v>FONTAINE D OZILLAC 3</v>
      </c>
      <c r="G17" s="151"/>
      <c r="H17" s="151"/>
      <c r="I17" s="151"/>
      <c r="J17" s="151"/>
      <c r="K17" s="152"/>
      <c r="L17" s="57">
        <v>8</v>
      </c>
    </row>
    <row r="18" spans="2:12" ht="12.95" customHeight="1" thickBot="1" x14ac:dyDescent="0.3">
      <c r="B18" s="132" t="str">
        <f>F10</f>
        <v>GEMOZAC 1</v>
      </c>
      <c r="C18" s="133"/>
      <c r="D18" s="134"/>
      <c r="E18" s="55">
        <v>12</v>
      </c>
      <c r="F18" s="156" t="str">
        <f>F12</f>
        <v>MARENNES 1</v>
      </c>
      <c r="G18" s="157"/>
      <c r="H18" s="157"/>
      <c r="I18" s="157"/>
      <c r="J18" s="157"/>
      <c r="K18" s="158"/>
      <c r="L18" s="58">
        <v>24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GEORGES DIDONNE 2</v>
      </c>
      <c r="C21" s="165"/>
      <c r="D21" s="166"/>
      <c r="E21" s="52">
        <v>22</v>
      </c>
      <c r="F21" s="167" t="str">
        <f>B11</f>
        <v>JONZAC 3</v>
      </c>
      <c r="G21" s="168"/>
      <c r="H21" s="168"/>
      <c r="I21" s="168"/>
      <c r="J21" s="168"/>
      <c r="K21" s="168"/>
      <c r="L21" s="56">
        <v>14</v>
      </c>
    </row>
    <row r="22" spans="2:12" ht="12.95" customHeight="1" x14ac:dyDescent="0.25">
      <c r="B22" s="150" t="str">
        <f>B9</f>
        <v>ST JULIEN ESCAP 1</v>
      </c>
      <c r="C22" s="151"/>
      <c r="D22" s="152"/>
      <c r="E22" s="53">
        <v>10</v>
      </c>
      <c r="F22" s="150" t="str">
        <f>B12</f>
        <v>FONTAINE D OZILLAC 3</v>
      </c>
      <c r="G22" s="151"/>
      <c r="H22" s="151"/>
      <c r="I22" s="151"/>
      <c r="J22" s="151"/>
      <c r="K22" s="152"/>
      <c r="L22" s="57">
        <v>26</v>
      </c>
    </row>
    <row r="23" spans="2:12" ht="12.95" customHeight="1" x14ac:dyDescent="0.25">
      <c r="B23" s="150" t="str">
        <f>F10</f>
        <v>GEMOZAC 1</v>
      </c>
      <c r="C23" s="151"/>
      <c r="D23" s="152"/>
      <c r="E23" s="54">
        <v>12</v>
      </c>
      <c r="F23" s="150" t="str">
        <f>F11</f>
        <v>MATHA 1</v>
      </c>
      <c r="G23" s="151"/>
      <c r="H23" s="151"/>
      <c r="I23" s="151"/>
      <c r="J23" s="151"/>
      <c r="K23" s="152"/>
      <c r="L23" s="57">
        <v>24</v>
      </c>
    </row>
    <row r="24" spans="2:12" ht="12.95" customHeight="1" thickBot="1" x14ac:dyDescent="0.3">
      <c r="B24" s="132" t="str">
        <f>F9</f>
        <v>MONTENDRE 2</v>
      </c>
      <c r="C24" s="133"/>
      <c r="D24" s="134"/>
      <c r="E24" s="55">
        <v>12</v>
      </c>
      <c r="F24" s="156" t="str">
        <f>F12</f>
        <v>MARENNES 1</v>
      </c>
      <c r="G24" s="157"/>
      <c r="H24" s="157"/>
      <c r="I24" s="157"/>
      <c r="J24" s="157"/>
      <c r="K24" s="158"/>
      <c r="L24" s="58">
        <v>24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161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1</v>
      </c>
      <c r="C27" s="142"/>
      <c r="D27" s="143"/>
      <c r="E27" s="52">
        <v>24</v>
      </c>
      <c r="F27" s="167" t="str">
        <f>F9</f>
        <v>MONTENDRE 2</v>
      </c>
      <c r="G27" s="168"/>
      <c r="H27" s="168"/>
      <c r="I27" s="168"/>
      <c r="J27" s="168"/>
      <c r="K27" s="168"/>
      <c r="L27" s="56">
        <v>12</v>
      </c>
    </row>
    <row r="28" spans="2:12" ht="12.95" customHeight="1" x14ac:dyDescent="0.25">
      <c r="B28" s="150" t="str">
        <f>B9</f>
        <v>ST JULIEN ESCAP 1</v>
      </c>
      <c r="C28" s="151"/>
      <c r="D28" s="152"/>
      <c r="E28" s="53">
        <v>20</v>
      </c>
      <c r="F28" s="128" t="str">
        <f>B10</f>
        <v>ST GEORGES DIDONNE 2</v>
      </c>
      <c r="G28" s="129"/>
      <c r="H28" s="129"/>
      <c r="I28" s="129"/>
      <c r="J28" s="129"/>
      <c r="K28" s="130"/>
      <c r="L28" s="57">
        <v>16</v>
      </c>
    </row>
    <row r="29" spans="2:12" ht="12.95" customHeight="1" x14ac:dyDescent="0.25">
      <c r="B29" s="128" t="str">
        <f>F11</f>
        <v>MATHA 1</v>
      </c>
      <c r="C29" s="129"/>
      <c r="D29" s="130"/>
      <c r="E29" s="54">
        <v>18</v>
      </c>
      <c r="F29" s="128" t="str">
        <f>B12</f>
        <v>FONTAINE D OZILLAC 3</v>
      </c>
      <c r="G29" s="129"/>
      <c r="H29" s="129"/>
      <c r="I29" s="129"/>
      <c r="J29" s="129"/>
      <c r="K29" s="130"/>
      <c r="L29" s="57">
        <v>18</v>
      </c>
    </row>
    <row r="30" spans="2:12" ht="12.95" customHeight="1" thickBot="1" x14ac:dyDescent="0.3">
      <c r="B30" s="132" t="str">
        <f>B11</f>
        <v>JONZAC 3</v>
      </c>
      <c r="C30" s="133"/>
      <c r="D30" s="134"/>
      <c r="E30" s="55">
        <v>16</v>
      </c>
      <c r="F30" s="156" t="str">
        <f>F12</f>
        <v>MARENNES 1</v>
      </c>
      <c r="G30" s="157"/>
      <c r="H30" s="157"/>
      <c r="I30" s="157"/>
      <c r="J30" s="157"/>
      <c r="K30" s="158"/>
      <c r="L30" s="58">
        <v>20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176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3</v>
      </c>
      <c r="C33" s="165"/>
      <c r="D33" s="166"/>
      <c r="E33" s="52"/>
      <c r="F33" s="128" t="str">
        <f>B12</f>
        <v>FONTAINE D OZILLAC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JULIEN ESCAP 1</v>
      </c>
      <c r="C34" s="151"/>
      <c r="D34" s="152"/>
      <c r="E34" s="53"/>
      <c r="F34" s="150" t="str">
        <f>F10</f>
        <v>GEMOZAC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MONTENDRE 2</v>
      </c>
      <c r="C35" s="129"/>
      <c r="D35" s="130"/>
      <c r="E35" s="54"/>
      <c r="F35" s="128" t="str">
        <f>B10</f>
        <v>ST GEORGES DIDONNE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MATHA 1</v>
      </c>
      <c r="C36" s="139"/>
      <c r="D36" s="169"/>
      <c r="E36" s="55"/>
      <c r="F36" s="156" t="str">
        <f>F12</f>
        <v>MARENNES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176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3</v>
      </c>
      <c r="C39" s="165"/>
      <c r="D39" s="166"/>
      <c r="E39" s="52"/>
      <c r="F39" s="167" t="str">
        <f>F9</f>
        <v>MONTENDRE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JULIEN ESCAP 1</v>
      </c>
      <c r="C40" s="151"/>
      <c r="D40" s="152"/>
      <c r="E40" s="53"/>
      <c r="F40" s="150" t="str">
        <f>F11</f>
        <v>MATHA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1</v>
      </c>
      <c r="C41" s="129"/>
      <c r="D41" s="130"/>
      <c r="E41" s="54"/>
      <c r="F41" s="128" t="str">
        <f>B11</f>
        <v>JONZAC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GEORGES DIDONNE 2</v>
      </c>
      <c r="C42" s="133"/>
      <c r="D42" s="134"/>
      <c r="E42" s="55"/>
      <c r="F42" s="156" t="str">
        <f>F12</f>
        <v>MARENNES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MATHA 1</v>
      </c>
      <c r="C45" s="142"/>
      <c r="D45" s="143"/>
      <c r="E45" s="59"/>
      <c r="F45" s="144" t="str">
        <f>B10</f>
        <v>ST GEORGES DIDONNE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MONTENDRE 2</v>
      </c>
      <c r="C46" s="151"/>
      <c r="D46" s="152"/>
      <c r="E46" s="60"/>
      <c r="F46" s="128" t="str">
        <f>B11</f>
        <v>JONZAC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1</v>
      </c>
      <c r="C47" s="129"/>
      <c r="D47" s="130"/>
      <c r="E47" s="61"/>
      <c r="F47" s="128" t="str">
        <f>B12</f>
        <v>FONTAINE D OZILLAC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JULIEN ESCAP 1</v>
      </c>
      <c r="C48" s="133"/>
      <c r="D48" s="134"/>
      <c r="E48" s="55"/>
      <c r="F48" s="135" t="str">
        <f>F12</f>
        <v>MARENNES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_xlfn.IFS(L10="","0",L10=18,"2",L10&gt;18,"3",L10&lt;18,"1")</f>
        <v>1</v>
      </c>
      <c r="E53" s="22">
        <f>L10-E10</f>
        <v>-12</v>
      </c>
      <c r="F53" s="20" t="str" cm="1">
        <f t="array" ref="F53">_xlfn.IFS(E18="","0",E18=18,"2",E18&gt;18,"3",E18&lt;18,"1")</f>
        <v>1</v>
      </c>
      <c r="G53" s="22">
        <f>E18-L18</f>
        <v>-12</v>
      </c>
      <c r="H53" s="20" t="str" cm="1">
        <f t="array" ref="H53">_xlfn.IFS(E23="","0",E23=18,"2",E23&gt;18,"3",E23&lt;18,"1")</f>
        <v>1</v>
      </c>
      <c r="I53" s="23">
        <f>E23-L23</f>
        <v>-12</v>
      </c>
      <c r="J53" s="20" t="str" cm="1">
        <f t="array" ref="J53">_xlfn.IFS(E27="","0",E27=18,"2",E27&gt;18,"3",E27&lt;18,"1")</f>
        <v>3</v>
      </c>
      <c r="K53" s="22">
        <f>E27-L27</f>
        <v>12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_xlfn.IFS(E12="","0",E12=18,"2",E12&gt;18,"3",E12&lt;18,"1")</f>
        <v>1</v>
      </c>
      <c r="E54" s="22">
        <f>E12-L12</f>
        <v>-8</v>
      </c>
      <c r="F54" s="20" t="str" cm="1">
        <f t="array" ref="F54">_xlfn.IFS(L17="","0",L17=18,"2",L17&gt;18,"3",L17&lt;18,"1")</f>
        <v>1</v>
      </c>
      <c r="G54" s="22">
        <f>L17-E17</f>
        <v>-20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2</v>
      </c>
      <c r="K54" s="22">
        <f>L29-E29</f>
        <v>0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7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_xlfn.IFS(E9="","0",E9=18,"2",E9&gt;18,"3",E9&lt;18,"1")</f>
        <v>3</v>
      </c>
      <c r="E55" s="22">
        <f>E9-L9</f>
        <v>36</v>
      </c>
      <c r="F55" s="20" t="str" cm="1">
        <f t="array" ref="F55">_xlfn.IFS(E16="","0",E16=18,"2",E16&gt;18,"3",E16&lt;18,"1")</f>
        <v>1</v>
      </c>
      <c r="G55" s="22">
        <f>E16-L16</f>
        <v>-4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3</v>
      </c>
      <c r="K55" s="22">
        <f>E28-L28</f>
        <v>4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8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3</v>
      </c>
      <c r="G56" s="22">
        <f>L16-E16</f>
        <v>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-4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3</v>
      </c>
      <c r="G57" s="22">
        <f>L15-E15</f>
        <v>20</v>
      </c>
      <c r="H57" s="20" t="str" cm="1">
        <f t="array" ref="H57">_xlfn.IFS(L23="","0",L23=18,"2",L23&gt;18,"3",L23&lt;18,"1")</f>
        <v>3</v>
      </c>
      <c r="I57" s="23">
        <f>L23-E23</f>
        <v>12</v>
      </c>
      <c r="J57" s="20" t="str" cm="1">
        <f t="array" ref="J57">_xlfn.IFS(E29="","0",E29=18,"2",E29&gt;18,"3",E29&lt;18,"1")</f>
        <v>2</v>
      </c>
      <c r="K57" s="22">
        <f>E29-L29</f>
        <v>0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9</v>
      </c>
      <c r="S57" s="17">
        <f t="shared" si="0"/>
        <v>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_xlfn.IFS(L9="","0",L9=18,"2",L9&gt;18,"3",L9&lt;18,"1")</f>
        <v>1</v>
      </c>
      <c r="E58" s="22">
        <f>L9-E9</f>
        <v>-36</v>
      </c>
      <c r="F58" s="20" t="str" cm="1">
        <f t="array" ref="F58">_xlfn.IFS(E15="","0",E15=18,"2",E15&gt;18,"3",E15&lt;18,"1")</f>
        <v>1</v>
      </c>
      <c r="G58" s="22">
        <f>E15-L15</f>
        <v>-20</v>
      </c>
      <c r="H58" s="20" t="str" cm="1">
        <f t="array" ref="H58">_xlfn.IFS(E24="","0",E24=18,"2",E24&gt;18,"3",E24&lt;18,"1")</f>
        <v>1</v>
      </c>
      <c r="I58" s="23">
        <f>E24-L24</f>
        <v>-12</v>
      </c>
      <c r="J58" s="20" t="str" cm="1">
        <f t="array" ref="J58">_xlfn.IFS(L27="","0",L27=18,"2",L27&gt;18,"3",L27&lt;18,"1")</f>
        <v>1</v>
      </c>
      <c r="K58" s="22">
        <f>L27-E27</f>
        <v>-12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-80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_xlfn.IFS(E10="","0",E10=18,"2",E10&gt;18,"3",E10&lt;18,"1")</f>
        <v>3</v>
      </c>
      <c r="E59" s="67">
        <f>E10-L10</f>
        <v>12</v>
      </c>
      <c r="F59" s="66" t="str" cm="1">
        <f t="array" ref="F59">_xlfn.IFS(E17="","0",E17=18,"2",E17&gt;18,"3",E17&lt;18,"1")</f>
        <v>3</v>
      </c>
      <c r="G59" s="67">
        <f>E17-L17</f>
        <v>20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1</v>
      </c>
      <c r="K59" s="67">
        <f>L28-E28</f>
        <v>-4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36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_xlfn.IFS(L12="","0",L12=18,"2",L12&gt;18,"3",L12&lt;18,"1")</f>
        <v>3</v>
      </c>
      <c r="E60" s="24">
        <f>L12-E12</f>
        <v>8</v>
      </c>
      <c r="F60" s="21" t="str" cm="1">
        <f t="array" ref="F60">_xlfn.IFS(L18="","0",L18=18,"2",L18&gt;18,"3",L18&lt;18,"1")</f>
        <v>3</v>
      </c>
      <c r="G60" s="24">
        <f>L18-E18</f>
        <v>12</v>
      </c>
      <c r="H60" s="21" t="str" cm="1">
        <f t="array" ref="H60">_xlfn.IFS(L24="","0",L24=18,"2",L24&gt;18,"3",L24&lt;18,"1")</f>
        <v>3</v>
      </c>
      <c r="I60" s="24">
        <f>L24-E24</f>
        <v>12</v>
      </c>
      <c r="J60" s="21" t="str" cm="1">
        <f t="array" ref="J60">_xlfn.IFS(L30="","0",L30=18,"2",L30&gt;18,"3",L30&lt;18,"1")</f>
        <v>3</v>
      </c>
      <c r="K60" s="24">
        <f>L30-E30</f>
        <v>4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36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MARENNES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12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36</v>
      </c>
    </row>
    <row r="67" spans="1:19" ht="15.75" thickBot="1" x14ac:dyDescent="0.3">
      <c r="A67" s="78">
        <v>2</v>
      </c>
      <c r="B67" s="38" t="str">
        <v>ST GEORGES DIDONNE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20</v>
      </c>
      <c r="H67" s="46" t="str">
        <v>3</v>
      </c>
      <c r="I67" s="47">
        <v>8</v>
      </c>
      <c r="J67" s="46" t="str">
        <v>1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36</v>
      </c>
    </row>
    <row r="68" spans="1:19" ht="15.75" thickBot="1" x14ac:dyDescent="0.3">
      <c r="A68" s="78">
        <v>3</v>
      </c>
      <c r="B68" s="38" t="str">
        <v>MATHA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20</v>
      </c>
      <c r="H68" s="46" t="str">
        <v>3</v>
      </c>
      <c r="I68" s="47">
        <v>12</v>
      </c>
      <c r="J68" s="46" t="str">
        <v>2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28</v>
      </c>
    </row>
    <row r="69" spans="1:19" ht="15.75" thickBot="1" x14ac:dyDescent="0.3">
      <c r="A69" s="78">
        <v>4</v>
      </c>
      <c r="B69" s="38" t="str">
        <v>ST JULIEN ESCAP 1</v>
      </c>
      <c r="C69" s="41">
        <v>0</v>
      </c>
      <c r="D69" s="46" t="str">
        <v>3</v>
      </c>
      <c r="E69" s="47">
        <v>36</v>
      </c>
      <c r="F69" s="46" t="str">
        <v>1</v>
      </c>
      <c r="G69" s="47">
        <v>-4</v>
      </c>
      <c r="H69" s="46" t="str">
        <v>1</v>
      </c>
      <c r="I69" s="47">
        <v>-16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20</v>
      </c>
    </row>
    <row r="70" spans="1:19" ht="15.75" thickBot="1" x14ac:dyDescent="0.3">
      <c r="A70" s="78">
        <v>5</v>
      </c>
      <c r="B70" s="38" t="str">
        <v>JONZAC 3</v>
      </c>
      <c r="C70" s="41">
        <v>0</v>
      </c>
      <c r="D70" s="46" t="str">
        <v>3</v>
      </c>
      <c r="E70" s="47">
        <v>4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1</v>
      </c>
      <c r="K70" s="47">
        <v>-4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-4</v>
      </c>
    </row>
    <row r="71" spans="1:19" ht="15.75" thickBot="1" x14ac:dyDescent="0.3">
      <c r="A71" s="78">
        <v>6</v>
      </c>
      <c r="B71" s="38" t="str">
        <v>FONTAINE D OZILLAC 3</v>
      </c>
      <c r="C71" s="41">
        <v>0</v>
      </c>
      <c r="D71" s="46" t="str">
        <v>1</v>
      </c>
      <c r="E71" s="47">
        <v>-8</v>
      </c>
      <c r="F71" s="46" t="str">
        <v>1</v>
      </c>
      <c r="G71" s="47">
        <v>-20</v>
      </c>
      <c r="H71" s="46" t="str">
        <v>3</v>
      </c>
      <c r="I71" s="47">
        <v>16</v>
      </c>
      <c r="J71" s="46" t="str">
        <v>2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-12</v>
      </c>
    </row>
    <row r="72" spans="1:19" ht="15.75" thickBot="1" x14ac:dyDescent="0.3">
      <c r="A72" s="78">
        <v>7</v>
      </c>
      <c r="B72" s="38" t="str">
        <v>GEMOZAC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-12</v>
      </c>
      <c r="H72" s="75" t="str">
        <v>1</v>
      </c>
      <c r="I72" s="76">
        <v>-12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-24</v>
      </c>
    </row>
    <row r="73" spans="1:19" ht="15.75" thickBot="1" x14ac:dyDescent="0.3">
      <c r="A73" s="78">
        <v>8</v>
      </c>
      <c r="B73" s="39" t="str">
        <v>MONTENDRE 2</v>
      </c>
      <c r="C73" s="30">
        <v>0</v>
      </c>
      <c r="D73" s="49" t="str">
        <v>1</v>
      </c>
      <c r="E73" s="50">
        <v>-36</v>
      </c>
      <c r="F73" s="49" t="str">
        <v>1</v>
      </c>
      <c r="G73" s="50">
        <v>-20</v>
      </c>
      <c r="H73" s="49" t="str">
        <v>1</v>
      </c>
      <c r="I73" s="50">
        <v>-12</v>
      </c>
      <c r="J73" s="49" t="str">
        <v>1</v>
      </c>
      <c r="K73" s="50">
        <v>-12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-80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1811023622047245" right="0.11811023622047245" top="0.11811023622047245" bottom="0.15748031496062992" header="0.11811023622047245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opLeftCell="A29" zoomScale="93" zoomScaleNormal="93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77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234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201</v>
      </c>
      <c r="C9" s="182"/>
      <c r="D9" s="183"/>
      <c r="E9" s="52">
        <v>28</v>
      </c>
      <c r="F9" s="184" t="s">
        <v>81</v>
      </c>
      <c r="G9" s="185"/>
      <c r="H9" s="185"/>
      <c r="I9" s="185"/>
      <c r="J9" s="185"/>
      <c r="K9" s="185"/>
      <c r="L9" s="56">
        <v>8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78</v>
      </c>
      <c r="C10" s="172"/>
      <c r="D10" s="173"/>
      <c r="E10" s="53">
        <v>36</v>
      </c>
      <c r="F10" s="171" t="s">
        <v>82</v>
      </c>
      <c r="G10" s="172"/>
      <c r="H10" s="172"/>
      <c r="I10" s="172"/>
      <c r="J10" s="172"/>
      <c r="K10" s="173"/>
      <c r="L10" s="57">
        <v>0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79</v>
      </c>
      <c r="C11" s="172"/>
      <c r="D11" s="173"/>
      <c r="E11" s="54">
        <v>14</v>
      </c>
      <c r="F11" s="171" t="s">
        <v>200</v>
      </c>
      <c r="G11" s="172"/>
      <c r="H11" s="172"/>
      <c r="I11" s="172"/>
      <c r="J11" s="172"/>
      <c r="K11" s="173"/>
      <c r="L11" s="57">
        <v>22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80</v>
      </c>
      <c r="C12" s="176"/>
      <c r="D12" s="177"/>
      <c r="E12" s="55">
        <v>20</v>
      </c>
      <c r="F12" s="178" t="s">
        <v>83</v>
      </c>
      <c r="G12" s="179"/>
      <c r="H12" s="179"/>
      <c r="I12" s="179"/>
      <c r="J12" s="179"/>
      <c r="K12" s="180"/>
      <c r="L12" s="58">
        <v>16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224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1</v>
      </c>
      <c r="C15" s="168"/>
      <c r="D15" s="170"/>
      <c r="E15" s="52">
        <v>26</v>
      </c>
      <c r="F15" s="150" t="str">
        <f>F11</f>
        <v>NIEUL SUR MER 1</v>
      </c>
      <c r="G15" s="151"/>
      <c r="H15" s="151"/>
      <c r="I15" s="151"/>
      <c r="J15" s="151"/>
      <c r="K15" s="152"/>
      <c r="L15" s="56">
        <v>10</v>
      </c>
    </row>
    <row r="16" spans="2:19" ht="12.95" customHeight="1" x14ac:dyDescent="0.25">
      <c r="B16" s="150" t="str">
        <f>B9</f>
        <v>AIGREFEUILLE 1</v>
      </c>
      <c r="C16" s="151"/>
      <c r="D16" s="152"/>
      <c r="E16" s="53">
        <v>28</v>
      </c>
      <c r="F16" s="150" t="str">
        <f>B11</f>
        <v>ST SAUVEUR AUNIS 2</v>
      </c>
      <c r="G16" s="151"/>
      <c r="H16" s="151"/>
      <c r="I16" s="151"/>
      <c r="J16" s="151"/>
      <c r="K16" s="152"/>
      <c r="L16" s="57">
        <v>8</v>
      </c>
    </row>
    <row r="17" spans="2:12" ht="12.95" customHeight="1" x14ac:dyDescent="0.25">
      <c r="B17" s="150" t="str">
        <f>B10</f>
        <v>ST XANDRE 4</v>
      </c>
      <c r="C17" s="151"/>
      <c r="D17" s="152"/>
      <c r="E17" s="54">
        <v>34</v>
      </c>
      <c r="F17" s="150" t="str">
        <f>B12</f>
        <v>MARANS 2</v>
      </c>
      <c r="G17" s="151"/>
      <c r="H17" s="151"/>
      <c r="I17" s="151"/>
      <c r="J17" s="151"/>
      <c r="K17" s="152"/>
      <c r="L17" s="57">
        <v>2</v>
      </c>
    </row>
    <row r="18" spans="2:12" ht="12.95" customHeight="1" thickBot="1" x14ac:dyDescent="0.3">
      <c r="B18" s="132" t="str">
        <f>F10</f>
        <v>LE BOIS PLAGE 1</v>
      </c>
      <c r="C18" s="133"/>
      <c r="D18" s="134"/>
      <c r="E18" s="55">
        <v>6</v>
      </c>
      <c r="F18" s="156" t="str">
        <f>F12</f>
        <v>AYTRE 1</v>
      </c>
      <c r="G18" s="157"/>
      <c r="H18" s="157"/>
      <c r="I18" s="157"/>
      <c r="J18" s="157"/>
      <c r="K18" s="15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235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XANDRE 4</v>
      </c>
      <c r="C21" s="165"/>
      <c r="D21" s="166"/>
      <c r="E21" s="52">
        <v>32</v>
      </c>
      <c r="F21" s="167" t="str">
        <f>B11</f>
        <v>ST SAUVEUR AUNIS 2</v>
      </c>
      <c r="G21" s="168"/>
      <c r="H21" s="168"/>
      <c r="I21" s="168"/>
      <c r="J21" s="168"/>
      <c r="K21" s="168"/>
      <c r="L21" s="56">
        <v>4</v>
      </c>
    </row>
    <row r="22" spans="2:12" ht="12.95" customHeight="1" x14ac:dyDescent="0.25">
      <c r="B22" s="150" t="str">
        <f>B9</f>
        <v>AIGREFEUILLE 1</v>
      </c>
      <c r="C22" s="151"/>
      <c r="D22" s="152"/>
      <c r="E22" s="53">
        <v>28</v>
      </c>
      <c r="F22" s="150" t="str">
        <f>B12</f>
        <v>MARANS 2</v>
      </c>
      <c r="G22" s="151"/>
      <c r="H22" s="151"/>
      <c r="I22" s="151"/>
      <c r="J22" s="151"/>
      <c r="K22" s="152"/>
      <c r="L22" s="57">
        <v>8</v>
      </c>
    </row>
    <row r="23" spans="2:12" ht="12.95" customHeight="1" x14ac:dyDescent="0.25">
      <c r="B23" s="150" t="str">
        <f>F10</f>
        <v>LE BOIS PLAGE 1</v>
      </c>
      <c r="C23" s="151"/>
      <c r="D23" s="152"/>
      <c r="E23" s="54">
        <v>30</v>
      </c>
      <c r="F23" s="150" t="str">
        <f>F11</f>
        <v>NIEUL SUR MER 1</v>
      </c>
      <c r="G23" s="151"/>
      <c r="H23" s="151"/>
      <c r="I23" s="151"/>
      <c r="J23" s="151"/>
      <c r="K23" s="152"/>
      <c r="L23" s="57">
        <v>6</v>
      </c>
    </row>
    <row r="24" spans="2:12" ht="12.95" customHeight="1" thickBot="1" x14ac:dyDescent="0.3">
      <c r="B24" s="132" t="str">
        <f>F9</f>
        <v>ASPTT LA ROCHELLE 1</v>
      </c>
      <c r="C24" s="133"/>
      <c r="D24" s="134"/>
      <c r="E24" s="55">
        <v>14</v>
      </c>
      <c r="F24" s="156" t="str">
        <f>F12</f>
        <v>AYTRE 1</v>
      </c>
      <c r="G24" s="157"/>
      <c r="H24" s="157"/>
      <c r="I24" s="157"/>
      <c r="J24" s="157"/>
      <c r="K24" s="158"/>
      <c r="L24" s="58">
        <v>22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235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BOIS PLAGE 1</v>
      </c>
      <c r="C27" s="142"/>
      <c r="D27" s="143"/>
      <c r="E27" s="52">
        <v>20</v>
      </c>
      <c r="F27" s="167" t="str">
        <f>F9</f>
        <v>ASPTT LA ROCHELLE 1</v>
      </c>
      <c r="G27" s="168"/>
      <c r="H27" s="168"/>
      <c r="I27" s="168"/>
      <c r="J27" s="168"/>
      <c r="K27" s="168"/>
      <c r="L27" s="56">
        <v>16</v>
      </c>
    </row>
    <row r="28" spans="2:12" ht="12.95" customHeight="1" x14ac:dyDescent="0.25">
      <c r="B28" s="150" t="str">
        <f>B9</f>
        <v>AIGREFEUILLE 1</v>
      </c>
      <c r="C28" s="151"/>
      <c r="D28" s="152"/>
      <c r="E28" s="53">
        <v>8</v>
      </c>
      <c r="F28" s="128" t="str">
        <f>B10</f>
        <v>ST XANDRE 4</v>
      </c>
      <c r="G28" s="129"/>
      <c r="H28" s="129"/>
      <c r="I28" s="129"/>
      <c r="J28" s="129"/>
      <c r="K28" s="130"/>
      <c r="L28" s="57">
        <v>28</v>
      </c>
    </row>
    <row r="29" spans="2:12" ht="12.95" customHeight="1" x14ac:dyDescent="0.25">
      <c r="B29" s="128" t="str">
        <f>F11</f>
        <v>NIEUL SUR MER 1</v>
      </c>
      <c r="C29" s="129"/>
      <c r="D29" s="130"/>
      <c r="E29" s="54">
        <v>0</v>
      </c>
      <c r="F29" s="128" t="str">
        <f>B12</f>
        <v>MARANS 2</v>
      </c>
      <c r="G29" s="129"/>
      <c r="H29" s="129"/>
      <c r="I29" s="129"/>
      <c r="J29" s="129"/>
      <c r="K29" s="130"/>
      <c r="L29" s="57">
        <v>36</v>
      </c>
    </row>
    <row r="30" spans="2:12" ht="12.95" customHeight="1" thickBot="1" x14ac:dyDescent="0.3">
      <c r="B30" s="132" t="str">
        <f>B11</f>
        <v>ST SAUVEUR AUNIS 2</v>
      </c>
      <c r="C30" s="133"/>
      <c r="D30" s="134"/>
      <c r="E30" s="55">
        <v>24</v>
      </c>
      <c r="F30" s="156" t="str">
        <f>F12</f>
        <v>AYTRE 1</v>
      </c>
      <c r="G30" s="157"/>
      <c r="H30" s="157"/>
      <c r="I30" s="157"/>
      <c r="J30" s="157"/>
      <c r="K30" s="15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ST SAUVEUR AUNIS 2</v>
      </c>
      <c r="C33" s="165"/>
      <c r="D33" s="166"/>
      <c r="E33" s="52"/>
      <c r="F33" s="128" t="str">
        <f>B12</f>
        <v>MARANS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1</v>
      </c>
      <c r="C34" s="151"/>
      <c r="D34" s="152"/>
      <c r="E34" s="53"/>
      <c r="F34" s="150" t="str">
        <f>F10</f>
        <v>LE BOIS PLAGE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1</v>
      </c>
      <c r="C35" s="129"/>
      <c r="D35" s="130"/>
      <c r="E35" s="54"/>
      <c r="F35" s="128" t="str">
        <f>B10</f>
        <v>ST XANDRE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NIEUL SUR MER 1</v>
      </c>
      <c r="C36" s="139"/>
      <c r="D36" s="169"/>
      <c r="E36" s="55"/>
      <c r="F36" s="156" t="str">
        <f>F12</f>
        <v>AYTRE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201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2</v>
      </c>
      <c r="C39" s="165"/>
      <c r="D39" s="166"/>
      <c r="E39" s="52"/>
      <c r="F39" s="167" t="str">
        <f>F9</f>
        <v>ASPTT LA ROCHELLE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1</v>
      </c>
      <c r="C40" s="151"/>
      <c r="D40" s="152"/>
      <c r="E40" s="53"/>
      <c r="F40" s="150" t="str">
        <f>F11</f>
        <v>NIEUL SUR MER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BOIS PLAGE 1</v>
      </c>
      <c r="C41" s="129"/>
      <c r="D41" s="130"/>
      <c r="E41" s="54"/>
      <c r="F41" s="128" t="str">
        <f>B11</f>
        <v>ST SAUVEUR AUNIS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XANDRE 4</v>
      </c>
      <c r="C42" s="133"/>
      <c r="D42" s="134"/>
      <c r="E42" s="55"/>
      <c r="F42" s="156" t="str">
        <f>F12</f>
        <v>AYTRE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NIEUL SUR MER 1</v>
      </c>
      <c r="C45" s="142"/>
      <c r="D45" s="143"/>
      <c r="E45" s="59"/>
      <c r="F45" s="144" t="str">
        <f>B10</f>
        <v>ST XANDRE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1</v>
      </c>
      <c r="C46" s="151"/>
      <c r="D46" s="152"/>
      <c r="E46" s="60"/>
      <c r="F46" s="128" t="str">
        <f>B11</f>
        <v>ST SAUVEUR AUNIS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BOIS PLAGE 1</v>
      </c>
      <c r="C47" s="129"/>
      <c r="D47" s="130"/>
      <c r="E47" s="61"/>
      <c r="F47" s="128" t="str">
        <f>B12</f>
        <v>MARANS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1</v>
      </c>
      <c r="C48" s="133"/>
      <c r="D48" s="134"/>
      <c r="E48" s="55"/>
      <c r="F48" s="135" t="str">
        <f>F12</f>
        <v>AYTRE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_xlfn.IFS(L10="","0",L10=18,"2",L10&gt;18,"3",L10&lt;18,"1")</f>
        <v>1</v>
      </c>
      <c r="E53" s="22">
        <f>L10-E10</f>
        <v>-36</v>
      </c>
      <c r="F53" s="20" t="str" cm="1">
        <f t="array" ref="F53">_xlfn.IFS(E18="","0",E18=18,"2",E18&gt;18,"3",E18&lt;18,"1")</f>
        <v>1</v>
      </c>
      <c r="G53" s="22">
        <f>E18-L18</f>
        <v>-24</v>
      </c>
      <c r="H53" s="20" t="str" cm="1">
        <f t="array" ref="H53">_xlfn.IFS(E23="","0",E23=18,"2",E23&gt;18,"3",E23&lt;18,"1")</f>
        <v>3</v>
      </c>
      <c r="I53" s="23">
        <f>E23-L23</f>
        <v>24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8</v>
      </c>
      <c r="S53" s="17">
        <f t="shared" si="0"/>
        <v>-32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_xlfn.IFS(E12="","0",E12=18,"2",E12&gt;18,"3",E12&lt;18,"1")</f>
        <v>3</v>
      </c>
      <c r="E54" s="22">
        <f>E12-L12</f>
        <v>4</v>
      </c>
      <c r="F54" s="20" t="str" cm="1">
        <f t="array" ref="F54">_xlfn.IFS(L17="","0",L17=18,"2",L17&gt;18,"3",L17&lt;18,"1")</f>
        <v>1</v>
      </c>
      <c r="G54" s="22">
        <f>L17-E17</f>
        <v>-32</v>
      </c>
      <c r="H54" s="20" t="str" cm="1">
        <f t="array" ref="H54">_xlfn.IFS(L22="","0",L22=18,"2",L22&gt;18,"3",L22&lt;18,"1")</f>
        <v>1</v>
      </c>
      <c r="I54" s="23">
        <f>L22-E22</f>
        <v>-20</v>
      </c>
      <c r="J54" s="20" t="str" cm="1">
        <f t="array" ref="J54">_xlfn.IFS(L29="","0",L29=18,"2",L29&gt;18,"3",L29&lt;18,"1")</f>
        <v>3</v>
      </c>
      <c r="K54" s="22">
        <f>L29-E29</f>
        <v>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8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_xlfn.IFS(E9="","0",E9=18,"2",E9&gt;18,"3",E9&lt;18,"1")</f>
        <v>3</v>
      </c>
      <c r="E55" s="22">
        <f>E9-L9</f>
        <v>20</v>
      </c>
      <c r="F55" s="20" t="str" cm="1">
        <f t="array" ref="F55">_xlfn.IFS(E16="","0",E16=18,"2",E16&gt;18,"3",E16&lt;18,"1")</f>
        <v>3</v>
      </c>
      <c r="G55" s="22">
        <f>E16-L16</f>
        <v>20</v>
      </c>
      <c r="H55" s="20" t="str" cm="1">
        <f t="array" ref="H55">_xlfn.IFS(E22="","0",E22=18,"2",E22&gt;18,"3",E22&lt;18,"1")</f>
        <v>3</v>
      </c>
      <c r="I55" s="23">
        <f>E22-L22</f>
        <v>20</v>
      </c>
      <c r="J55" s="20" t="str" cm="1">
        <f t="array" ref="J55">_xlfn.IFS(E28="","0",E28=18,"2",E28&gt;18,"3",E28&lt;18,"1")</f>
        <v>1</v>
      </c>
      <c r="K55" s="22">
        <f>E28-L28</f>
        <v>-20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_xlfn.IFS(E11="","0",E11=18,"2",E11&gt;18,"3",E11&lt;18,"1")</f>
        <v>1</v>
      </c>
      <c r="E56" s="22">
        <f>E11-L11</f>
        <v>-8</v>
      </c>
      <c r="F56" s="20" t="str" cm="1">
        <f t="array" ref="F56">_xlfn.IFS(L16="","0",L16=18,"2",L16&gt;18,"3",L16&lt;18,"1")</f>
        <v>1</v>
      </c>
      <c r="G56" s="22">
        <f>L16-E16</f>
        <v>-20</v>
      </c>
      <c r="H56" s="20" t="str" cm="1">
        <f t="array" ref="H56">_xlfn.IFS(L21="","0",L21=18,"2",L21&gt;18,"3",L21&lt;18,"1")</f>
        <v>1</v>
      </c>
      <c r="I56" s="23">
        <f>L21-E21</f>
        <v>-28</v>
      </c>
      <c r="J56" s="20" t="str" cm="1">
        <f t="array" ref="J56">_xlfn.IFS(E30="","0",E30=18,"2",E30&gt;18,"3",E30&lt;18,"1")</f>
        <v>3</v>
      </c>
      <c r="K56" s="22">
        <f>E30-L30</f>
        <v>12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_xlfn.IFS(L11="","0",L11=18,"2",L11&gt;18,"3",L11&lt;18,"1")</f>
        <v>3</v>
      </c>
      <c r="E57" s="22">
        <f>L11-E11</f>
        <v>8</v>
      </c>
      <c r="F57" s="20" t="str" cm="1">
        <f t="array" ref="F57">_xlfn.IFS(L15="","0",L15=18,"2",L15&gt;18,"3",L15&lt;18,"1")</f>
        <v>1</v>
      </c>
      <c r="G57" s="22">
        <f>L15-E15</f>
        <v>-16</v>
      </c>
      <c r="H57" s="20" t="str" cm="1">
        <f t="array" ref="H57">_xlfn.IFS(L23="","0",L23=18,"2",L23&gt;18,"3",L23&lt;18,"1")</f>
        <v>1</v>
      </c>
      <c r="I57" s="23">
        <f>L23-E23</f>
        <v>-24</v>
      </c>
      <c r="J57" s="20" t="str" cm="1">
        <f t="array" ref="J57">_xlfn.IFS(E29="","0",E29=18,"2",E29&gt;18,"3",E29&lt;18,"1")</f>
        <v>1</v>
      </c>
      <c r="K57" s="22">
        <f>E29-L29</f>
        <v>-36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-68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_xlfn.IFS(L9="","0",L9=18,"2",L9&gt;18,"3",L9&lt;18,"1")</f>
        <v>1</v>
      </c>
      <c r="E58" s="22">
        <f>L9-E9</f>
        <v>-20</v>
      </c>
      <c r="F58" s="20" t="str" cm="1">
        <f t="array" ref="F58">_xlfn.IFS(E15="","0",E15=18,"2",E15&gt;18,"3",E15&lt;18,"1")</f>
        <v>3</v>
      </c>
      <c r="G58" s="22">
        <f>E15-L15</f>
        <v>16</v>
      </c>
      <c r="H58" s="20" t="str" cm="1">
        <f t="array" ref="H58">_xlfn.IFS(E24="","0",E24=18,"2",E24&gt;18,"3",E24&lt;18,"1")</f>
        <v>1</v>
      </c>
      <c r="I58" s="23">
        <f>E24-L24</f>
        <v>-8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_xlfn.IFS(E10="","0",E10=18,"2",E10&gt;18,"3",E10&lt;18,"1")</f>
        <v>3</v>
      </c>
      <c r="E59" s="67">
        <f>E10-L10</f>
        <v>36</v>
      </c>
      <c r="F59" s="66" t="str" cm="1">
        <f t="array" ref="F59">_xlfn.IFS(E17="","0",E17=18,"2",E17&gt;18,"3",E17&lt;18,"1")</f>
        <v>3</v>
      </c>
      <c r="G59" s="67">
        <f>E17-L17</f>
        <v>32</v>
      </c>
      <c r="H59" s="66" t="str" cm="1">
        <f t="array" ref="H59">_xlfn.IFS(E21="","0",E21=18,"2",E21&gt;18,"3",E21&lt;18,"1")</f>
        <v>3</v>
      </c>
      <c r="I59" s="68">
        <f>E21-L21</f>
        <v>28</v>
      </c>
      <c r="J59" s="66" t="str" cm="1">
        <f t="array" ref="J59">_xlfn.IFS(L28="","0",L28=18,"2",L28&gt;18,"3",L28&lt;18,"1")</f>
        <v>3</v>
      </c>
      <c r="K59" s="67">
        <f>L28-E28</f>
        <v>20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12</v>
      </c>
      <c r="S59" s="70">
        <f t="shared" si="0"/>
        <v>116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_xlfn.IFS(L12="","0",L12=18,"2",L12&gt;18,"3",L12&lt;18,"1")</f>
        <v>1</v>
      </c>
      <c r="E60" s="24">
        <f>L12-E12</f>
        <v>-4</v>
      </c>
      <c r="F60" s="21" t="str" cm="1">
        <f t="array" ref="F60">_xlfn.IFS(L18="","0",L18=18,"2",L18&gt;18,"3",L18&lt;18,"1")</f>
        <v>3</v>
      </c>
      <c r="G60" s="24">
        <f>L18-E18</f>
        <v>24</v>
      </c>
      <c r="H60" s="21" t="str" cm="1">
        <f t="array" ref="H60">_xlfn.IFS(L24="","0",L24=18,"2",L24&gt;18,"3",L24&lt;18,"1")</f>
        <v>3</v>
      </c>
      <c r="I60" s="24">
        <f>L24-E24</f>
        <v>8</v>
      </c>
      <c r="J60" s="21" t="str" cm="1">
        <f t="array" ref="J60">_xlfn.IFS(L30="","0",L30=18,"2",L30&gt;18,"3",L30&lt;18,"1")</f>
        <v>1</v>
      </c>
      <c r="K60" s="24">
        <f>L30-E30</f>
        <v>-12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8</v>
      </c>
      <c r="S60" s="19">
        <f t="shared" si="0"/>
        <v>16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3</v>
      </c>
      <c r="I66" s="44">
        <v>28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116</v>
      </c>
    </row>
    <row r="67" spans="1:19" ht="15.75" thickBot="1" x14ac:dyDescent="0.3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3</v>
      </c>
      <c r="I67" s="47">
        <v>20</v>
      </c>
      <c r="J67" s="46" t="str">
        <v>1</v>
      </c>
      <c r="K67" s="47">
        <v>-20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40</v>
      </c>
    </row>
    <row r="68" spans="1:19" ht="15.75" thickBot="1" x14ac:dyDescent="0.3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3</v>
      </c>
      <c r="I68" s="47">
        <v>8</v>
      </c>
      <c r="J68" s="46" t="str">
        <v>1</v>
      </c>
      <c r="K68" s="47">
        <v>-12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8</v>
      </c>
      <c r="S68" s="48">
        <v>16</v>
      </c>
    </row>
    <row r="69" spans="1:19" ht="15.75" thickBot="1" x14ac:dyDescent="0.3">
      <c r="A69" s="78">
        <v>4</v>
      </c>
      <c r="B69" s="38" t="str">
        <v>MARANS 2</v>
      </c>
      <c r="C69" s="41">
        <v>0</v>
      </c>
      <c r="D69" s="46" t="str">
        <v>3</v>
      </c>
      <c r="E69" s="47">
        <v>4</v>
      </c>
      <c r="F69" s="46" t="str">
        <v>1</v>
      </c>
      <c r="G69" s="47">
        <v>-32</v>
      </c>
      <c r="H69" s="46" t="str">
        <v>1</v>
      </c>
      <c r="I69" s="47">
        <v>-20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-12</v>
      </c>
    </row>
    <row r="70" spans="1:19" ht="15.75" thickBot="1" x14ac:dyDescent="0.3">
      <c r="A70" s="78">
        <v>5</v>
      </c>
      <c r="B70" s="38" t="str">
        <v>LE BOIS PLAGE 1</v>
      </c>
      <c r="C70" s="41">
        <v>0</v>
      </c>
      <c r="D70" s="46" t="str">
        <v>1</v>
      </c>
      <c r="E70" s="47">
        <v>-36</v>
      </c>
      <c r="F70" s="46" t="str">
        <v>1</v>
      </c>
      <c r="G70" s="47">
        <v>-24</v>
      </c>
      <c r="H70" s="46" t="str">
        <v>3</v>
      </c>
      <c r="I70" s="47">
        <v>24</v>
      </c>
      <c r="J70" s="46" t="str">
        <v>3</v>
      </c>
      <c r="K70" s="47">
        <v>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-32</v>
      </c>
    </row>
    <row r="71" spans="1:19" ht="15.75" thickBot="1" x14ac:dyDescent="0.3">
      <c r="A71" s="78">
        <v>6</v>
      </c>
      <c r="B71" s="38" t="str">
        <v>ASPTT LA ROCHELLE 1</v>
      </c>
      <c r="C71" s="41">
        <v>0</v>
      </c>
      <c r="D71" s="46" t="str">
        <v>1</v>
      </c>
      <c r="E71" s="47">
        <v>-20</v>
      </c>
      <c r="F71" s="46" t="str">
        <v>3</v>
      </c>
      <c r="G71" s="47">
        <v>16</v>
      </c>
      <c r="H71" s="46" t="str">
        <v>1</v>
      </c>
      <c r="I71" s="47">
        <v>-8</v>
      </c>
      <c r="J71" s="46" t="str">
        <v>1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-16</v>
      </c>
    </row>
    <row r="72" spans="1:19" ht="15.75" thickBot="1" x14ac:dyDescent="0.3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1</v>
      </c>
      <c r="I72" s="76">
        <v>-28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-44</v>
      </c>
    </row>
    <row r="73" spans="1:19" ht="15.75" thickBot="1" x14ac:dyDescent="0.3">
      <c r="A73" s="78">
        <v>8</v>
      </c>
      <c r="B73" s="39" t="str">
        <v>NIEUL SUR MER 1</v>
      </c>
      <c r="C73" s="30">
        <v>0</v>
      </c>
      <c r="D73" s="49" t="str">
        <v>3</v>
      </c>
      <c r="E73" s="50">
        <v>8</v>
      </c>
      <c r="F73" s="49" t="str">
        <v>1</v>
      </c>
      <c r="G73" s="50">
        <v>-16</v>
      </c>
      <c r="H73" s="49" t="str">
        <v>1</v>
      </c>
      <c r="I73" s="50">
        <v>-24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-68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A6" zoomScale="112" zoomScaleNormal="112" workbookViewId="0">
      <selection activeCell="L24" sqref="L2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84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85</v>
      </c>
      <c r="C9" s="182"/>
      <c r="D9" s="183"/>
      <c r="E9" s="52">
        <v>22</v>
      </c>
      <c r="F9" s="184" t="s">
        <v>88</v>
      </c>
      <c r="G9" s="185"/>
      <c r="H9" s="185"/>
      <c r="I9" s="185"/>
      <c r="J9" s="185"/>
      <c r="K9" s="185"/>
      <c r="L9" s="56">
        <v>14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86</v>
      </c>
      <c r="C10" s="172"/>
      <c r="D10" s="173"/>
      <c r="E10" s="53">
        <v>20</v>
      </c>
      <c r="F10" s="171" t="s">
        <v>89</v>
      </c>
      <c r="G10" s="172"/>
      <c r="H10" s="172"/>
      <c r="I10" s="172"/>
      <c r="J10" s="172"/>
      <c r="K10" s="173"/>
      <c r="L10" s="57">
        <v>16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87</v>
      </c>
      <c r="C11" s="172"/>
      <c r="D11" s="173"/>
      <c r="E11" s="54">
        <v>20</v>
      </c>
      <c r="F11" s="171" t="s">
        <v>90</v>
      </c>
      <c r="G11" s="172"/>
      <c r="H11" s="172"/>
      <c r="I11" s="172"/>
      <c r="J11" s="172"/>
      <c r="K11" s="173"/>
      <c r="L11" s="57">
        <v>16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202</v>
      </c>
      <c r="C12" s="176"/>
      <c r="D12" s="177"/>
      <c r="E12" s="55">
        <v>24</v>
      </c>
      <c r="F12" s="178" t="s">
        <v>91</v>
      </c>
      <c r="G12" s="179"/>
      <c r="H12" s="179"/>
      <c r="I12" s="179"/>
      <c r="J12" s="179"/>
      <c r="K12" s="180"/>
      <c r="L12" s="58">
        <v>12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179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PTQ ROCHELAISE 1</v>
      </c>
      <c r="C15" s="168"/>
      <c r="D15" s="170"/>
      <c r="E15" s="52">
        <v>24</v>
      </c>
      <c r="F15" s="150" t="str">
        <f>F11</f>
        <v>RIVEDOUX 2</v>
      </c>
      <c r="G15" s="151"/>
      <c r="H15" s="151"/>
      <c r="I15" s="151"/>
      <c r="J15" s="151"/>
      <c r="K15" s="152"/>
      <c r="L15" s="56">
        <v>12</v>
      </c>
    </row>
    <row r="16" spans="2:19" ht="12.95" customHeight="1" x14ac:dyDescent="0.25">
      <c r="B16" s="150" t="str">
        <f>B9</f>
        <v>ST SAUVEUR AUNIS 3</v>
      </c>
      <c r="C16" s="151"/>
      <c r="D16" s="152"/>
      <c r="E16" s="53">
        <v>22</v>
      </c>
      <c r="F16" s="150" t="str">
        <f>B11</f>
        <v>LA FLOTTE 1</v>
      </c>
      <c r="G16" s="151"/>
      <c r="H16" s="151"/>
      <c r="I16" s="151"/>
      <c r="J16" s="151"/>
      <c r="K16" s="152"/>
      <c r="L16" s="57">
        <v>14</v>
      </c>
    </row>
    <row r="17" spans="2:12" ht="12.95" customHeight="1" x14ac:dyDescent="0.25">
      <c r="B17" s="150" t="str">
        <f>B10</f>
        <v>CHATELAILLON 4</v>
      </c>
      <c r="C17" s="151"/>
      <c r="D17" s="152"/>
      <c r="E17" s="54">
        <v>18</v>
      </c>
      <c r="F17" s="150" t="str">
        <f>B12</f>
        <v>AIGREFEUILLE 2</v>
      </c>
      <c r="G17" s="151"/>
      <c r="H17" s="151"/>
      <c r="I17" s="151"/>
      <c r="J17" s="151"/>
      <c r="K17" s="152"/>
      <c r="L17" s="57">
        <v>18</v>
      </c>
    </row>
    <row r="18" spans="2:12" ht="12.95" customHeight="1" thickBot="1" x14ac:dyDescent="0.3">
      <c r="B18" s="132" t="str">
        <f>F10</f>
        <v>ANGOULINS 2</v>
      </c>
      <c r="C18" s="133"/>
      <c r="D18" s="134"/>
      <c r="E18" s="55">
        <v>14</v>
      </c>
      <c r="F18" s="156" t="str">
        <f>F12</f>
        <v>ST XANDRE 5</v>
      </c>
      <c r="G18" s="157"/>
      <c r="H18" s="157"/>
      <c r="I18" s="157"/>
      <c r="J18" s="157"/>
      <c r="K18" s="158"/>
      <c r="L18" s="58">
        <v>22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4</v>
      </c>
      <c r="C21" s="165"/>
      <c r="D21" s="166"/>
      <c r="E21" s="52">
        <v>4</v>
      </c>
      <c r="F21" s="167" t="str">
        <f>B11</f>
        <v>LA FLOTTE 1</v>
      </c>
      <c r="G21" s="168"/>
      <c r="H21" s="168"/>
      <c r="I21" s="168"/>
      <c r="J21" s="168"/>
      <c r="K21" s="168"/>
      <c r="L21" s="56">
        <v>32</v>
      </c>
    </row>
    <row r="22" spans="2:12" ht="12.95" customHeight="1" x14ac:dyDescent="0.25">
      <c r="B22" s="150" t="str">
        <f>B9</f>
        <v>ST SAUVEUR AUNIS 3</v>
      </c>
      <c r="C22" s="151"/>
      <c r="D22" s="152"/>
      <c r="E22" s="53">
        <v>10</v>
      </c>
      <c r="F22" s="150" t="str">
        <f>B12</f>
        <v>AIGREFEUILLE 2</v>
      </c>
      <c r="G22" s="151"/>
      <c r="H22" s="151"/>
      <c r="I22" s="151"/>
      <c r="J22" s="151"/>
      <c r="K22" s="152"/>
      <c r="L22" s="57">
        <v>26</v>
      </c>
    </row>
    <row r="23" spans="2:12" ht="12.95" customHeight="1" x14ac:dyDescent="0.25">
      <c r="B23" s="150" t="str">
        <f>F10</f>
        <v>ANGOULINS 2</v>
      </c>
      <c r="C23" s="151"/>
      <c r="D23" s="152"/>
      <c r="E23" s="54">
        <v>32</v>
      </c>
      <c r="F23" s="150" t="str">
        <f>F11</f>
        <v>RIVEDOUX 2</v>
      </c>
      <c r="G23" s="151"/>
      <c r="H23" s="151"/>
      <c r="I23" s="151"/>
      <c r="J23" s="151"/>
      <c r="K23" s="152"/>
      <c r="L23" s="57">
        <v>4</v>
      </c>
    </row>
    <row r="24" spans="2:12" ht="12.95" customHeight="1" thickBot="1" x14ac:dyDescent="0.3">
      <c r="B24" s="132" t="str">
        <f>F9</f>
        <v>PTQ ROCHELAISE 1</v>
      </c>
      <c r="C24" s="133"/>
      <c r="D24" s="134"/>
      <c r="E24" s="55">
        <v>16</v>
      </c>
      <c r="F24" s="156" t="str">
        <f>F12</f>
        <v>ST XANDRE 5</v>
      </c>
      <c r="G24" s="157"/>
      <c r="H24" s="157"/>
      <c r="I24" s="157"/>
      <c r="J24" s="157"/>
      <c r="K24" s="158"/>
      <c r="L24" s="58">
        <v>20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157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ANGOULINS 2</v>
      </c>
      <c r="C27" s="142"/>
      <c r="D27" s="143"/>
      <c r="E27" s="52">
        <v>36</v>
      </c>
      <c r="F27" s="167" t="str">
        <f>F9</f>
        <v>PTQ ROCHELAISE 1</v>
      </c>
      <c r="G27" s="168"/>
      <c r="H27" s="168"/>
      <c r="I27" s="168"/>
      <c r="J27" s="168"/>
      <c r="K27" s="168"/>
      <c r="L27" s="56">
        <v>0</v>
      </c>
    </row>
    <row r="28" spans="2:12" ht="12.95" customHeight="1" x14ac:dyDescent="0.25">
      <c r="B28" s="150" t="str">
        <f>B9</f>
        <v>ST SAUVEUR AUNIS 3</v>
      </c>
      <c r="C28" s="151"/>
      <c r="D28" s="152"/>
      <c r="E28" s="53">
        <v>22</v>
      </c>
      <c r="F28" s="128" t="str">
        <f>B10</f>
        <v>CHATELAILLON 4</v>
      </c>
      <c r="G28" s="129"/>
      <c r="H28" s="129"/>
      <c r="I28" s="129"/>
      <c r="J28" s="129"/>
      <c r="K28" s="130"/>
      <c r="L28" s="57">
        <v>14</v>
      </c>
    </row>
    <row r="29" spans="2:12" ht="12.95" customHeight="1" x14ac:dyDescent="0.25">
      <c r="B29" s="128" t="str">
        <f>F11</f>
        <v>RIVEDOUX 2</v>
      </c>
      <c r="C29" s="129"/>
      <c r="D29" s="130"/>
      <c r="E29" s="54">
        <v>22</v>
      </c>
      <c r="F29" s="128" t="str">
        <f>B12</f>
        <v>AIGREFEUILLE 2</v>
      </c>
      <c r="G29" s="129"/>
      <c r="H29" s="129"/>
      <c r="I29" s="129"/>
      <c r="J29" s="129"/>
      <c r="K29" s="130"/>
      <c r="L29" s="57">
        <v>14</v>
      </c>
    </row>
    <row r="30" spans="2:12" ht="12.95" customHeight="1" thickBot="1" x14ac:dyDescent="0.3">
      <c r="B30" s="132" t="str">
        <f>B11</f>
        <v>LA FLOTTE 1</v>
      </c>
      <c r="C30" s="133"/>
      <c r="D30" s="134"/>
      <c r="E30" s="55">
        <v>18</v>
      </c>
      <c r="F30" s="156" t="str">
        <f>F12</f>
        <v>ST XANDRE 5</v>
      </c>
      <c r="G30" s="157"/>
      <c r="H30" s="157"/>
      <c r="I30" s="157"/>
      <c r="J30" s="157"/>
      <c r="K30" s="158"/>
      <c r="L30" s="58">
        <v>18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LA FLOTTE 1</v>
      </c>
      <c r="C33" s="165"/>
      <c r="D33" s="166"/>
      <c r="E33" s="52"/>
      <c r="F33" s="128" t="str">
        <f>B12</f>
        <v>AIGREFEUILLE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SAUVEUR AUNIS 3</v>
      </c>
      <c r="C34" s="151"/>
      <c r="D34" s="152"/>
      <c r="E34" s="53"/>
      <c r="F34" s="150" t="str">
        <f>F10</f>
        <v>ANGOULINS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PTQ ROCHELAISE 1</v>
      </c>
      <c r="C35" s="129"/>
      <c r="D35" s="130"/>
      <c r="E35" s="54"/>
      <c r="F35" s="128" t="str">
        <f>B10</f>
        <v>CHATELAILLON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RIVEDOUX 2</v>
      </c>
      <c r="C36" s="139"/>
      <c r="D36" s="169"/>
      <c r="E36" s="55"/>
      <c r="F36" s="156" t="str">
        <f>F12</f>
        <v>ST XANDRE 5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2</v>
      </c>
      <c r="C39" s="165"/>
      <c r="D39" s="166"/>
      <c r="E39" s="52"/>
      <c r="F39" s="167" t="str">
        <f>F9</f>
        <v>PTQ ROCHELAISE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SAUVEUR AUNIS 3</v>
      </c>
      <c r="C40" s="151"/>
      <c r="D40" s="152"/>
      <c r="E40" s="53"/>
      <c r="F40" s="150" t="str">
        <f>F11</f>
        <v>RIVEDOUX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ANGOULINS 2</v>
      </c>
      <c r="C41" s="129"/>
      <c r="D41" s="130"/>
      <c r="E41" s="54"/>
      <c r="F41" s="128" t="str">
        <f>B11</f>
        <v>LA FLOTTE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4</v>
      </c>
      <c r="C42" s="133"/>
      <c r="D42" s="134"/>
      <c r="E42" s="55"/>
      <c r="F42" s="156" t="str">
        <f>F12</f>
        <v>ST XANDRE 5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RIVEDOUX 2</v>
      </c>
      <c r="C45" s="142"/>
      <c r="D45" s="143"/>
      <c r="E45" s="59"/>
      <c r="F45" s="144" t="str">
        <f>B10</f>
        <v>CHATELAILLON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PTQ ROCHELAISE 1</v>
      </c>
      <c r="C46" s="151"/>
      <c r="D46" s="152"/>
      <c r="E46" s="60"/>
      <c r="F46" s="128" t="str">
        <f>B11</f>
        <v>LA FLOTTE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ANGOULINS 2</v>
      </c>
      <c r="C47" s="129"/>
      <c r="D47" s="130"/>
      <c r="E47" s="61"/>
      <c r="F47" s="128" t="str">
        <f>B12</f>
        <v>AIGREFEUILLE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SAUVEUR AUNIS 3</v>
      </c>
      <c r="C48" s="133"/>
      <c r="D48" s="134"/>
      <c r="E48" s="55"/>
      <c r="F48" s="135" t="str">
        <f>F12</f>
        <v>ST XANDRE 5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_xlfn.IFS(L10="","0",L10=18,"2",L10&gt;18,"3",L10&lt;18,"1")</f>
        <v>1</v>
      </c>
      <c r="E53" s="22">
        <f>L10-E10</f>
        <v>-4</v>
      </c>
      <c r="F53" s="20" t="str" cm="1">
        <f t="array" ref="F53">_xlfn.IFS(E18="","0",E18=18,"2",E18&gt;18,"3",E18&lt;18,"1")</f>
        <v>1</v>
      </c>
      <c r="G53" s="22">
        <f>E18-L18</f>
        <v>-8</v>
      </c>
      <c r="H53" s="20" t="str" cm="1">
        <f t="array" ref="H53">_xlfn.IFS(E23="","0",E23=18,"2",E23&gt;18,"3",E23&lt;18,"1")</f>
        <v>3</v>
      </c>
      <c r="I53" s="23">
        <f>E23-L23</f>
        <v>28</v>
      </c>
      <c r="J53" s="20" t="str" cm="1">
        <f t="array" ref="J53">_xlfn.IFS(E27="","0",E27=18,"2",E27&gt;18,"3",E27&lt;18,"1")</f>
        <v>3</v>
      </c>
      <c r="K53" s="22">
        <f>E27-L27</f>
        <v>36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8</v>
      </c>
      <c r="S53" s="17">
        <f t="shared" si="0"/>
        <v>52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_xlfn.IFS(E12="","0",E12=18,"2",E12&gt;18,"3",E12&lt;18,"1")</f>
        <v>3</v>
      </c>
      <c r="E54" s="22">
        <f>E12-L12</f>
        <v>12</v>
      </c>
      <c r="F54" s="20" t="str" cm="1">
        <f t="array" ref="F54">_xlfn.IFS(L17="","0",L17=18,"2",L17&gt;18,"3",L17&lt;18,"1")</f>
        <v>2</v>
      </c>
      <c r="G54" s="22">
        <f>L17-E17</f>
        <v>0</v>
      </c>
      <c r="H54" s="20" t="str" cm="1">
        <f t="array" ref="H54">_xlfn.IFS(L22="","0",L22=18,"2",L22&gt;18,"3",L22&lt;18,"1")</f>
        <v>3</v>
      </c>
      <c r="I54" s="23">
        <f>L22-E22</f>
        <v>16</v>
      </c>
      <c r="J54" s="20" t="str" cm="1">
        <f t="array" ref="J54">_xlfn.IFS(L29="","0",L29=18,"2",L29&gt;18,"3",L29&lt;18,"1")</f>
        <v>1</v>
      </c>
      <c r="K54" s="22">
        <f>L29-E29</f>
        <v>-8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20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_xlfn.IFS(E9="","0",E9=18,"2",E9&gt;18,"3",E9&lt;18,"1")</f>
        <v>3</v>
      </c>
      <c r="E55" s="22">
        <f>E9-L9</f>
        <v>8</v>
      </c>
      <c r="F55" s="20" t="str" cm="1">
        <f t="array" ref="F55">_xlfn.IFS(E16="","0",E16=18,"2",E16&gt;18,"3",E16&lt;18,"1")</f>
        <v>3</v>
      </c>
      <c r="G55" s="22">
        <f>E16-L16</f>
        <v>8</v>
      </c>
      <c r="H55" s="20" t="str" cm="1">
        <f t="array" ref="H55">_xlfn.IFS(E22="","0",E22=18,"2",E22&gt;18,"3",E22&lt;18,"1")</f>
        <v>1</v>
      </c>
      <c r="I55" s="23">
        <f>E22-L22</f>
        <v>-16</v>
      </c>
      <c r="J55" s="20" t="str" cm="1">
        <f t="array" ref="J55">_xlfn.IFS(E28="","0",E28=18,"2",E28&gt;18,"3",E28&lt;18,"1")</f>
        <v>3</v>
      </c>
      <c r="K55" s="22">
        <f>E28-L28</f>
        <v>8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_xlfn.IFS(E11="","0",E11=18,"2",E11&gt;18,"3",E11&lt;18,"1")</f>
        <v>3</v>
      </c>
      <c r="E56" s="22">
        <f>E11-L11</f>
        <v>4</v>
      </c>
      <c r="F56" s="20" t="str" cm="1">
        <f t="array" ref="F56">_xlfn.IFS(L16="","0",L16=18,"2",L16&gt;18,"3",L16&lt;18,"1")</f>
        <v>1</v>
      </c>
      <c r="G56" s="22">
        <f>L16-E16</f>
        <v>-8</v>
      </c>
      <c r="H56" s="20" t="str" cm="1">
        <f t="array" ref="H56">_xlfn.IFS(L21="","0",L21=18,"2",L21&gt;18,"3",L21&lt;18,"1")</f>
        <v>3</v>
      </c>
      <c r="I56" s="23">
        <f>L21-E21</f>
        <v>28</v>
      </c>
      <c r="J56" s="20" t="str" cm="1">
        <f t="array" ref="J56">_xlfn.IFS(E30="","0",E30=18,"2",E30&gt;18,"3",E30&lt;18,"1")</f>
        <v>2</v>
      </c>
      <c r="K56" s="22">
        <f>E30-L30</f>
        <v>0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9</v>
      </c>
      <c r="S56" s="17">
        <f t="shared" si="0"/>
        <v>24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_xlfn.IFS(L11="","0",L11=18,"2",L11&gt;18,"3",L11&lt;18,"1")</f>
        <v>1</v>
      </c>
      <c r="E57" s="22">
        <f>L11-E11</f>
        <v>-4</v>
      </c>
      <c r="F57" s="20" t="str" cm="1">
        <f t="array" ref="F57">_xlfn.IFS(L15="","0",L15=18,"2",L15&gt;18,"3",L15&lt;18,"1")</f>
        <v>1</v>
      </c>
      <c r="G57" s="22">
        <f>L15-E15</f>
        <v>-12</v>
      </c>
      <c r="H57" s="20" t="str" cm="1">
        <f t="array" ref="H57">_xlfn.IFS(L23="","0",L23=18,"2",L23&gt;18,"3",L23&lt;18,"1")</f>
        <v>1</v>
      </c>
      <c r="I57" s="23">
        <f>L23-E23</f>
        <v>-28</v>
      </c>
      <c r="J57" s="20" t="str" cm="1">
        <f t="array" ref="J57">_xlfn.IFS(E29="","0",E29=18,"2",E29&gt;18,"3",E29&lt;18,"1")</f>
        <v>3</v>
      </c>
      <c r="K57" s="22">
        <f>E29-L29</f>
        <v>8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_xlfn.IFS(L9="","0",L9=18,"2",L9&gt;18,"3",L9&lt;18,"1")</f>
        <v>1</v>
      </c>
      <c r="E58" s="22">
        <f>L9-E9</f>
        <v>-8</v>
      </c>
      <c r="F58" s="20" t="str" cm="1">
        <f t="array" ref="F58">_xlfn.IFS(E15="","0",E15=18,"2",E15&gt;18,"3",E15&lt;18,"1")</f>
        <v>3</v>
      </c>
      <c r="G58" s="22">
        <f>E15-L15</f>
        <v>12</v>
      </c>
      <c r="H58" s="20" t="str" cm="1">
        <f t="array" ref="H58">_xlfn.IFS(E24="","0",E24=18,"2",E24&gt;18,"3",E24&lt;18,"1")</f>
        <v>1</v>
      </c>
      <c r="I58" s="23">
        <f>E24-L24</f>
        <v>-4</v>
      </c>
      <c r="J58" s="20" t="str" cm="1">
        <f t="array" ref="J58">_xlfn.IFS(L27="","0",L27=18,"2",L27&gt;18,"3",L27&lt;18,"1")</f>
        <v>1</v>
      </c>
      <c r="K58" s="22">
        <f>L27-E27</f>
        <v>-36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_xlfn.IFS(E10="","0",E10=18,"2",E10&gt;18,"3",E10&lt;18,"1")</f>
        <v>3</v>
      </c>
      <c r="E59" s="67">
        <f>E10-L10</f>
        <v>4</v>
      </c>
      <c r="F59" s="66" t="str" cm="1">
        <f t="array" ref="F59">_xlfn.IFS(E17="","0",E17=18,"2",E17&gt;18,"3",E17&lt;18,"1")</f>
        <v>2</v>
      </c>
      <c r="G59" s="67">
        <f>E17-L17</f>
        <v>0</v>
      </c>
      <c r="H59" s="66" t="str" cm="1">
        <f t="array" ref="H59">_xlfn.IFS(E21="","0",E21=18,"2",E21&gt;18,"3",E21&lt;18,"1")</f>
        <v>1</v>
      </c>
      <c r="I59" s="68">
        <f>E21-L21</f>
        <v>-28</v>
      </c>
      <c r="J59" s="66" t="str" cm="1">
        <f t="array" ref="J59">_xlfn.IFS(L28="","0",L28=18,"2",L28&gt;18,"3",L28&lt;18,"1")</f>
        <v>1</v>
      </c>
      <c r="K59" s="67">
        <f>L28-E28</f>
        <v>-8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7</v>
      </c>
      <c r="S59" s="70">
        <f t="shared" si="0"/>
        <v>-32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_xlfn.IFS(L12="","0",L12=18,"2",L12&gt;18,"3",L12&lt;18,"1")</f>
        <v>1</v>
      </c>
      <c r="E60" s="24">
        <f>L12-E12</f>
        <v>-12</v>
      </c>
      <c r="F60" s="21" t="str" cm="1">
        <f t="array" ref="F60">_xlfn.IFS(L18="","0",L18=18,"2",L18&gt;18,"3",L18&lt;18,"1")</f>
        <v>3</v>
      </c>
      <c r="G60" s="24">
        <f>L18-E18</f>
        <v>8</v>
      </c>
      <c r="H60" s="21" t="str" cm="1">
        <f t="array" ref="H60">_xlfn.IFS(L24="","0",L24=18,"2",L24&gt;18,"3",L24&lt;18,"1")</f>
        <v>3</v>
      </c>
      <c r="I60" s="24">
        <f>L24-E24</f>
        <v>4</v>
      </c>
      <c r="J60" s="21" t="str" cm="1">
        <f t="array" ref="J60">_xlfn.IFS(L30="","0",L30=18,"2",L30&gt;18,"3",L30&lt;18,"1")</f>
        <v>2</v>
      </c>
      <c r="K60" s="24">
        <f>L30-E30</f>
        <v>0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9</v>
      </c>
      <c r="S60" s="19">
        <f t="shared" si="0"/>
        <v>0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1</v>
      </c>
      <c r="I66" s="44">
        <v>-16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8</v>
      </c>
    </row>
    <row r="67" spans="1:19" ht="15.75" thickBot="1" x14ac:dyDescent="0.3">
      <c r="A67" s="78">
        <v>2</v>
      </c>
      <c r="B67" s="38" t="str">
        <v>LA FLOTTE 1</v>
      </c>
      <c r="C67" s="41">
        <v>0</v>
      </c>
      <c r="D67" s="46" t="str">
        <v>3</v>
      </c>
      <c r="E67" s="47">
        <v>4</v>
      </c>
      <c r="F67" s="46" t="str">
        <v>1</v>
      </c>
      <c r="G67" s="47">
        <v>-8</v>
      </c>
      <c r="H67" s="46" t="str">
        <v>3</v>
      </c>
      <c r="I67" s="47">
        <v>28</v>
      </c>
      <c r="J67" s="46" t="str">
        <v>2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9</v>
      </c>
      <c r="S67" s="48">
        <v>24</v>
      </c>
    </row>
    <row r="68" spans="1:19" ht="15.75" thickBot="1" x14ac:dyDescent="0.3">
      <c r="A68" s="78">
        <v>3</v>
      </c>
      <c r="B68" s="38" t="str">
        <v>AIGREFEUILLE 2</v>
      </c>
      <c r="C68" s="41">
        <v>0</v>
      </c>
      <c r="D68" s="46" t="str">
        <v>3</v>
      </c>
      <c r="E68" s="47">
        <v>12</v>
      </c>
      <c r="F68" s="46" t="str">
        <v>2</v>
      </c>
      <c r="G68" s="47">
        <v>0</v>
      </c>
      <c r="H68" s="46" t="str">
        <v>3</v>
      </c>
      <c r="I68" s="47">
        <v>16</v>
      </c>
      <c r="J68" s="46" t="str">
        <v>1</v>
      </c>
      <c r="K68" s="47">
        <v>-8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20</v>
      </c>
    </row>
    <row r="69" spans="1:19" ht="15.75" thickBot="1" x14ac:dyDescent="0.3">
      <c r="A69" s="78">
        <v>4</v>
      </c>
      <c r="B69" s="38" t="str">
        <v>ST XANDRE 5</v>
      </c>
      <c r="C69" s="41">
        <v>0</v>
      </c>
      <c r="D69" s="46" t="str">
        <v>1</v>
      </c>
      <c r="E69" s="47">
        <v>-12</v>
      </c>
      <c r="F69" s="46" t="str">
        <v>3</v>
      </c>
      <c r="G69" s="47">
        <v>8</v>
      </c>
      <c r="H69" s="46" t="str">
        <v>3</v>
      </c>
      <c r="I69" s="47">
        <v>4</v>
      </c>
      <c r="J69" s="46" t="str">
        <v>2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0</v>
      </c>
    </row>
    <row r="70" spans="1:19" ht="15.75" thickBot="1" x14ac:dyDescent="0.3">
      <c r="A70" s="78">
        <v>5</v>
      </c>
      <c r="B70" s="38" t="str">
        <v>ANGOULINS 2</v>
      </c>
      <c r="C70" s="41">
        <v>0</v>
      </c>
      <c r="D70" s="46" t="str">
        <v>1</v>
      </c>
      <c r="E70" s="47">
        <v>-4</v>
      </c>
      <c r="F70" s="46" t="str">
        <v>1</v>
      </c>
      <c r="G70" s="47">
        <v>-8</v>
      </c>
      <c r="H70" s="46" t="str">
        <v>3</v>
      </c>
      <c r="I70" s="47">
        <v>28</v>
      </c>
      <c r="J70" s="46" t="str">
        <v>3</v>
      </c>
      <c r="K70" s="47">
        <v>36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52</v>
      </c>
    </row>
    <row r="71" spans="1:19" ht="15.75" thickBot="1" x14ac:dyDescent="0.3">
      <c r="A71" s="78">
        <v>6</v>
      </c>
      <c r="B71" s="38" t="str">
        <v>CHATELAILLON 4</v>
      </c>
      <c r="C71" s="41">
        <v>0</v>
      </c>
      <c r="D71" s="46" t="str">
        <v>3</v>
      </c>
      <c r="E71" s="47">
        <v>4</v>
      </c>
      <c r="F71" s="46" t="str">
        <v>2</v>
      </c>
      <c r="G71" s="47">
        <v>0</v>
      </c>
      <c r="H71" s="46" t="str">
        <v>1</v>
      </c>
      <c r="I71" s="47">
        <v>-28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-32</v>
      </c>
    </row>
    <row r="72" spans="1:19" ht="15.75" thickBot="1" x14ac:dyDescent="0.3">
      <c r="A72" s="78">
        <v>7</v>
      </c>
      <c r="B72" s="38" t="str">
        <v>RIVEDOUX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-12</v>
      </c>
      <c r="H72" s="75" t="str">
        <v>1</v>
      </c>
      <c r="I72" s="76">
        <v>-28</v>
      </c>
      <c r="J72" s="75" t="str">
        <v>3</v>
      </c>
      <c r="K72" s="76">
        <v>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-36</v>
      </c>
    </row>
    <row r="73" spans="1:19" ht="15.75" thickBot="1" x14ac:dyDescent="0.3">
      <c r="A73" s="78">
        <v>8</v>
      </c>
      <c r="B73" s="39" t="str">
        <v>PTQ ROCHELAISE 1</v>
      </c>
      <c r="C73" s="30">
        <v>0</v>
      </c>
      <c r="D73" s="49" t="str">
        <v>1</v>
      </c>
      <c r="E73" s="50">
        <v>-8</v>
      </c>
      <c r="F73" s="49" t="str">
        <v>3</v>
      </c>
      <c r="G73" s="50">
        <v>12</v>
      </c>
      <c r="H73" s="49" t="str">
        <v>1</v>
      </c>
      <c r="I73" s="50">
        <v>-4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6</v>
      </c>
      <c r="S73" s="84">
        <v>-36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A29" zoomScale="96" zoomScaleNormal="96" workbookViewId="0">
      <selection activeCell="D65" sqref="D65:E6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92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203</v>
      </c>
      <c r="C9" s="182"/>
      <c r="D9" s="183"/>
      <c r="E9" s="52">
        <v>6</v>
      </c>
      <c r="F9" s="184" t="s">
        <v>96</v>
      </c>
      <c r="G9" s="185"/>
      <c r="H9" s="185"/>
      <c r="I9" s="185"/>
      <c r="J9" s="185"/>
      <c r="K9" s="185"/>
      <c r="L9" s="56">
        <v>30</v>
      </c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93</v>
      </c>
      <c r="C10" s="172"/>
      <c r="D10" s="173"/>
      <c r="E10" s="53">
        <v>12</v>
      </c>
      <c r="F10" s="171" t="s">
        <v>97</v>
      </c>
      <c r="G10" s="172"/>
      <c r="H10" s="172"/>
      <c r="I10" s="172"/>
      <c r="J10" s="172"/>
      <c r="K10" s="173"/>
      <c r="L10" s="57">
        <v>24</v>
      </c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94</v>
      </c>
      <c r="C11" s="172"/>
      <c r="D11" s="173"/>
      <c r="E11" s="54">
        <v>22</v>
      </c>
      <c r="F11" s="171" t="s">
        <v>98</v>
      </c>
      <c r="G11" s="172"/>
      <c r="H11" s="172"/>
      <c r="I11" s="172"/>
      <c r="J11" s="172"/>
      <c r="K11" s="173"/>
      <c r="L11" s="57">
        <v>14</v>
      </c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95</v>
      </c>
      <c r="C12" s="176"/>
      <c r="D12" s="177"/>
      <c r="E12" s="55">
        <v>18</v>
      </c>
      <c r="F12" s="178" t="s">
        <v>99</v>
      </c>
      <c r="G12" s="179"/>
      <c r="H12" s="179"/>
      <c r="I12" s="179"/>
      <c r="J12" s="179"/>
      <c r="K12" s="180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224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2</v>
      </c>
      <c r="C15" s="168"/>
      <c r="D15" s="170"/>
      <c r="E15" s="52">
        <v>36</v>
      </c>
      <c r="F15" s="150" t="str">
        <f>F11</f>
        <v>ST SAUVEUR AUNIS 4</v>
      </c>
      <c r="G15" s="151"/>
      <c r="H15" s="151"/>
      <c r="I15" s="151"/>
      <c r="J15" s="151"/>
      <c r="K15" s="152"/>
      <c r="L15" s="56">
        <v>0</v>
      </c>
    </row>
    <row r="16" spans="2:19" ht="12.95" customHeight="1" x14ac:dyDescent="0.25">
      <c r="B16" s="150" t="str">
        <f>B9</f>
        <v>AIGREFEUILLE 3</v>
      </c>
      <c r="C16" s="151"/>
      <c r="D16" s="152"/>
      <c r="E16" s="53">
        <v>6</v>
      </c>
      <c r="F16" s="150" t="str">
        <f>B11</f>
        <v>ROCHEFORT CP 2</v>
      </c>
      <c r="G16" s="151"/>
      <c r="H16" s="151"/>
      <c r="I16" s="151"/>
      <c r="J16" s="151"/>
      <c r="K16" s="152"/>
      <c r="L16" s="57">
        <v>30</v>
      </c>
    </row>
    <row r="17" spans="2:12" ht="12.95" customHeight="1" x14ac:dyDescent="0.25">
      <c r="B17" s="150" t="str">
        <f>B10</f>
        <v>ANGOULINS 3</v>
      </c>
      <c r="C17" s="151"/>
      <c r="D17" s="152"/>
      <c r="E17" s="54">
        <v>22</v>
      </c>
      <c r="F17" s="150" t="str">
        <f>B12</f>
        <v>LAGORD 1</v>
      </c>
      <c r="G17" s="151"/>
      <c r="H17" s="151"/>
      <c r="I17" s="151"/>
      <c r="J17" s="151"/>
      <c r="K17" s="152"/>
      <c r="L17" s="57">
        <v>14</v>
      </c>
    </row>
    <row r="18" spans="2:12" ht="12.95" customHeight="1" thickBot="1" x14ac:dyDescent="0.3">
      <c r="B18" s="132" t="str">
        <f>F10</f>
        <v>PTQ ROCHEFORTAISE 2</v>
      </c>
      <c r="C18" s="133"/>
      <c r="D18" s="134"/>
      <c r="E18" s="55">
        <v>16</v>
      </c>
      <c r="F18" s="156" t="str">
        <f>F12</f>
        <v>STE MARIE DE RE 2</v>
      </c>
      <c r="G18" s="157"/>
      <c r="H18" s="157"/>
      <c r="I18" s="157"/>
      <c r="J18" s="157"/>
      <c r="K18" s="15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ANGOULINS 3</v>
      </c>
      <c r="C21" s="165"/>
      <c r="D21" s="166"/>
      <c r="E21" s="52">
        <v>22</v>
      </c>
      <c r="F21" s="167" t="str">
        <f>B11</f>
        <v>ROCHEFORT CP 2</v>
      </c>
      <c r="G21" s="168"/>
      <c r="H21" s="168"/>
      <c r="I21" s="168"/>
      <c r="J21" s="168"/>
      <c r="K21" s="168"/>
      <c r="L21" s="56">
        <v>14</v>
      </c>
    </row>
    <row r="22" spans="2:12" ht="12.95" customHeight="1" x14ac:dyDescent="0.25">
      <c r="B22" s="150" t="str">
        <f>B9</f>
        <v>AIGREFEUILLE 3</v>
      </c>
      <c r="C22" s="151"/>
      <c r="D22" s="152"/>
      <c r="E22" s="53">
        <v>6</v>
      </c>
      <c r="F22" s="150" t="str">
        <f>B12</f>
        <v>LAGORD 1</v>
      </c>
      <c r="G22" s="151"/>
      <c r="H22" s="151"/>
      <c r="I22" s="151"/>
      <c r="J22" s="151"/>
      <c r="K22" s="152"/>
      <c r="L22" s="57">
        <v>30</v>
      </c>
    </row>
    <row r="23" spans="2:12" ht="12.95" customHeight="1" x14ac:dyDescent="0.25">
      <c r="B23" s="150" t="str">
        <f>F10</f>
        <v>PTQ ROCHEFORTAISE 2</v>
      </c>
      <c r="C23" s="151"/>
      <c r="D23" s="152"/>
      <c r="E23" s="54">
        <v>26</v>
      </c>
      <c r="F23" s="150" t="str">
        <f>F11</f>
        <v>ST SAUVEUR AUNIS 4</v>
      </c>
      <c r="G23" s="151"/>
      <c r="H23" s="151"/>
      <c r="I23" s="151"/>
      <c r="J23" s="151"/>
      <c r="K23" s="152"/>
      <c r="L23" s="57">
        <v>10</v>
      </c>
    </row>
    <row r="24" spans="2:12" ht="12.95" customHeight="1" thickBot="1" x14ac:dyDescent="0.3">
      <c r="B24" s="132" t="str">
        <f>F9</f>
        <v>ASPTT LA ROCHELLE 2</v>
      </c>
      <c r="C24" s="133"/>
      <c r="D24" s="134"/>
      <c r="E24" s="55">
        <v>22</v>
      </c>
      <c r="F24" s="156" t="str">
        <f>F12</f>
        <v>STE MARIE DE RE 2</v>
      </c>
      <c r="G24" s="157"/>
      <c r="H24" s="157"/>
      <c r="I24" s="157"/>
      <c r="J24" s="157"/>
      <c r="K24" s="15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181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PTQ ROCHEFORTAISE 2</v>
      </c>
      <c r="C27" s="142"/>
      <c r="D27" s="143"/>
      <c r="E27" s="52">
        <v>20</v>
      </c>
      <c r="F27" s="167" t="str">
        <f>F9</f>
        <v>ASPTT LA ROCHELLE 2</v>
      </c>
      <c r="G27" s="168"/>
      <c r="H27" s="168"/>
      <c r="I27" s="168"/>
      <c r="J27" s="168"/>
      <c r="K27" s="168"/>
      <c r="L27" s="56">
        <v>16</v>
      </c>
    </row>
    <row r="28" spans="2:12" ht="12.95" customHeight="1" x14ac:dyDescent="0.25">
      <c r="B28" s="150" t="str">
        <f>B9</f>
        <v>AIGREFEUILLE 3</v>
      </c>
      <c r="C28" s="151"/>
      <c r="D28" s="152"/>
      <c r="E28" s="53">
        <v>8</v>
      </c>
      <c r="F28" s="128" t="str">
        <f>B10</f>
        <v>ANGOULINS 3</v>
      </c>
      <c r="G28" s="129"/>
      <c r="H28" s="129"/>
      <c r="I28" s="129"/>
      <c r="J28" s="129"/>
      <c r="K28" s="130"/>
      <c r="L28" s="57">
        <v>28</v>
      </c>
    </row>
    <row r="29" spans="2:12" ht="12.95" customHeight="1" x14ac:dyDescent="0.25">
      <c r="B29" s="128" t="str">
        <f>F11</f>
        <v>ST SAUVEUR AUNIS 4</v>
      </c>
      <c r="C29" s="129"/>
      <c r="D29" s="130"/>
      <c r="E29" s="54">
        <v>0</v>
      </c>
      <c r="F29" s="128" t="str">
        <f>B12</f>
        <v>LAGORD 1</v>
      </c>
      <c r="G29" s="129"/>
      <c r="H29" s="129"/>
      <c r="I29" s="129"/>
      <c r="J29" s="129"/>
      <c r="K29" s="130"/>
      <c r="L29" s="57">
        <v>36</v>
      </c>
    </row>
    <row r="30" spans="2:12" ht="12.95" customHeight="1" thickBot="1" x14ac:dyDescent="0.3">
      <c r="B30" s="132" t="str">
        <f>B11</f>
        <v>ROCHEFORT CP 2</v>
      </c>
      <c r="C30" s="133"/>
      <c r="D30" s="134"/>
      <c r="E30" s="55">
        <v>14</v>
      </c>
      <c r="F30" s="156" t="str">
        <f>F12</f>
        <v>STE MARIE DE RE 2</v>
      </c>
      <c r="G30" s="157"/>
      <c r="H30" s="157"/>
      <c r="I30" s="157"/>
      <c r="J30" s="157"/>
      <c r="K30" s="158"/>
      <c r="L30" s="58">
        <v>22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223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CP 2</v>
      </c>
      <c r="C33" s="165"/>
      <c r="D33" s="166"/>
      <c r="E33" s="52"/>
      <c r="F33" s="128" t="str">
        <f>B12</f>
        <v>LAGORD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3</v>
      </c>
      <c r="C34" s="151"/>
      <c r="D34" s="152"/>
      <c r="E34" s="53"/>
      <c r="F34" s="150" t="str">
        <f>F10</f>
        <v>PTQ ROCHEFORTAISE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2</v>
      </c>
      <c r="C35" s="129"/>
      <c r="D35" s="130"/>
      <c r="E35" s="54"/>
      <c r="F35" s="128" t="str">
        <f>B10</f>
        <v>ANGOULINS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SAUVEUR AUNIS 4</v>
      </c>
      <c r="C36" s="139"/>
      <c r="D36" s="169"/>
      <c r="E36" s="55"/>
      <c r="F36" s="156" t="str">
        <f>F12</f>
        <v>STE MARIE DE 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LAGORD 1</v>
      </c>
      <c r="C39" s="165"/>
      <c r="D39" s="166"/>
      <c r="E39" s="52"/>
      <c r="F39" s="167" t="str">
        <f>F9</f>
        <v>ASPTT LA ROCHELLE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3</v>
      </c>
      <c r="C40" s="151"/>
      <c r="D40" s="152"/>
      <c r="E40" s="53"/>
      <c r="F40" s="150" t="str">
        <f>F11</f>
        <v>ST SAUVEUR AUNIS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PTQ ROCHEFORTAISE 2</v>
      </c>
      <c r="C41" s="129"/>
      <c r="D41" s="130"/>
      <c r="E41" s="54"/>
      <c r="F41" s="128" t="str">
        <f>B11</f>
        <v>ROCHEFORT CP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ANGOULINS 3</v>
      </c>
      <c r="C42" s="133"/>
      <c r="D42" s="134"/>
      <c r="E42" s="55"/>
      <c r="F42" s="156" t="str">
        <f>F12</f>
        <v>STE MARIE DE 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SAUVEUR AUNIS 4</v>
      </c>
      <c r="C45" s="142"/>
      <c r="D45" s="143"/>
      <c r="E45" s="59"/>
      <c r="F45" s="144" t="str">
        <f>B10</f>
        <v>ANGOULINS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2</v>
      </c>
      <c r="C46" s="151"/>
      <c r="D46" s="152"/>
      <c r="E46" s="60"/>
      <c r="F46" s="128" t="str">
        <f>B11</f>
        <v>ROCHEFORT CP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PTQ ROCHEFORTAISE 2</v>
      </c>
      <c r="C47" s="129"/>
      <c r="D47" s="130"/>
      <c r="E47" s="61"/>
      <c r="F47" s="128" t="str">
        <f>B12</f>
        <v>LAGORD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3</v>
      </c>
      <c r="C48" s="133"/>
      <c r="D48" s="134"/>
      <c r="E48" s="55"/>
      <c r="F48" s="135" t="str">
        <f>F12</f>
        <v>STE MARIE DE 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_xlfn.IFS(L10="","0",L10=18,"2",L10&gt;18,"3",L10&lt;18,"1")</f>
        <v>3</v>
      </c>
      <c r="E53" s="22">
        <f>L10-E10</f>
        <v>12</v>
      </c>
      <c r="F53" s="20" t="str" cm="1">
        <f t="array" ref="F53">_xlfn.IFS(E18="","0",E18=18,"2",E18&gt;18,"3",E18&lt;18,"1")</f>
        <v>1</v>
      </c>
      <c r="G53" s="22">
        <f>E18-L18</f>
        <v>-4</v>
      </c>
      <c r="H53" s="20" t="str" cm="1">
        <f t="array" ref="H53">_xlfn.IFS(E23="","0",E23=18,"2",E23&gt;18,"3",E23&lt;18,"1")</f>
        <v>3</v>
      </c>
      <c r="I53" s="23">
        <f>E23-L23</f>
        <v>16</v>
      </c>
      <c r="J53" s="20" t="str" cm="1">
        <f t="array" ref="J53">_xlfn.IFS(E27="","0",E27=18,"2",E27&gt;18,"3",E27&lt;18,"1")</f>
        <v>3</v>
      </c>
      <c r="K53" s="22">
        <f>E27-L27</f>
        <v>4</v>
      </c>
      <c r="L53" s="20" t="str" cm="1">
        <f t="array" ref="L53">_xlfn.IFS(L34="","0",L34=18,"2",L34&gt;18,"3",L34&lt;18,"1")</f>
        <v>0</v>
      </c>
      <c r="M53" s="22">
        <f>L34-E34</f>
        <v>0</v>
      </c>
      <c r="N53" s="20" t="str" cm="1">
        <f t="array" ref="N53">_xlfn.IFS(E41="","0",E41=18,"2",E41&gt;18,"3",E41&lt;18,"1")</f>
        <v>0</v>
      </c>
      <c r="O53" s="23">
        <f>E41-L41</f>
        <v>0</v>
      </c>
      <c r="P53" s="20" t="str" cm="1">
        <f t="array" ref="P53">_xlfn.IFS(E47="","0",E47=18,"2",E47&gt;18,"3",E47&lt;18,"1")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_xlfn.IFS(E12="","0",E12=18,"2",E12&gt;18,"3",E12&lt;18,"1")</f>
        <v>2</v>
      </c>
      <c r="E54" s="22">
        <f>E12-L12</f>
        <v>0</v>
      </c>
      <c r="F54" s="20" t="str" cm="1">
        <f t="array" ref="F54">_xlfn.IFS(L17="","0",L17=18,"2",L17&gt;18,"3",L17&lt;18,"1")</f>
        <v>1</v>
      </c>
      <c r="G54" s="22">
        <f>L17-E17</f>
        <v>-8</v>
      </c>
      <c r="H54" s="20" t="str" cm="1">
        <f t="array" ref="H54">_xlfn.IFS(L22="","0",L22=18,"2",L22&gt;18,"3",L22&lt;18,"1")</f>
        <v>3</v>
      </c>
      <c r="I54" s="23">
        <f>L22-E22</f>
        <v>24</v>
      </c>
      <c r="J54" s="20" t="str" cm="1">
        <f t="array" ref="J54">_xlfn.IFS(L29="","0",L29=18,"2",L29&gt;18,"3",L29&lt;18,"1")</f>
        <v>3</v>
      </c>
      <c r="K54" s="22">
        <f>L29-E29</f>
        <v>36</v>
      </c>
      <c r="L54" s="20" t="str" cm="1">
        <f t="array" ref="L54">_xlfn.IFS(L33="","0",L33=18,"2",L33&gt;18,"3",L33&lt;18,"1")</f>
        <v>0</v>
      </c>
      <c r="M54" s="22">
        <f>L33-E33</f>
        <v>0</v>
      </c>
      <c r="N54" s="20" t="str" cm="1">
        <f t="array" ref="N54">_xlfn.IFS(E39="","0",E39=18,"2",E39&gt;18,"3",E39&lt;18,"1")</f>
        <v>0</v>
      </c>
      <c r="O54" s="23">
        <f>E39-L39</f>
        <v>0</v>
      </c>
      <c r="P54" s="20" t="str" cm="1">
        <f t="array" ref="P54">_xlfn.IFS(L47="","0",L47=18,"2",L47&gt;18,"3",L47&lt;18,"1")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_xlfn.IFS(E9="","0",E9=18,"2",E9&gt;18,"3",E9&lt;18,"1")</f>
        <v>1</v>
      </c>
      <c r="E55" s="22">
        <f>E9-L9</f>
        <v>-24</v>
      </c>
      <c r="F55" s="20" t="str" cm="1">
        <f t="array" ref="F55">_xlfn.IFS(E16="","0",E16=18,"2",E16&gt;18,"3",E16&lt;18,"1")</f>
        <v>1</v>
      </c>
      <c r="G55" s="22">
        <f>E16-L16</f>
        <v>-24</v>
      </c>
      <c r="H55" s="20" t="str" cm="1">
        <f t="array" ref="H55">_xlfn.IFS(E22="","0",E22=18,"2",E22&gt;18,"3",E22&lt;18,"1")</f>
        <v>1</v>
      </c>
      <c r="I55" s="23">
        <f>E22-L22</f>
        <v>-24</v>
      </c>
      <c r="J55" s="20" t="str" cm="1">
        <f t="array" ref="J55">_xlfn.IFS(E28="","0",E28=18,"2",E28&gt;18,"3",E28&lt;18,"1")</f>
        <v>1</v>
      </c>
      <c r="K55" s="22">
        <f>E28-L28</f>
        <v>-20</v>
      </c>
      <c r="L55" s="20" t="str" cm="1">
        <f t="array" ref="L55">_xlfn.IFS(E34="","0",E34=18,"2",E34&gt;18,"3",E34&lt;18,"1")</f>
        <v>0</v>
      </c>
      <c r="M55" s="22">
        <f>E34-L34</f>
        <v>0</v>
      </c>
      <c r="N55" s="20" t="str" cm="1">
        <f t="array" ref="N55">_xlfn.IFS(E40="","0",E40=18,"2",E40&gt;18,"3",E40&lt;18,"1")</f>
        <v>0</v>
      </c>
      <c r="O55" s="23">
        <f>E40-L40</f>
        <v>0</v>
      </c>
      <c r="P55" s="20" t="str" cm="1">
        <f t="array" ref="P55">_xlfn.IFS(E48="","0",E48=18,"2",E48&gt;18,"3",E48&lt;18,"1")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-92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_xlfn.IFS(E11="","0",E11=18,"2",E11&gt;18,"3",E11&lt;18,"1")</f>
        <v>3</v>
      </c>
      <c r="E56" s="22">
        <f>E11-L11</f>
        <v>8</v>
      </c>
      <c r="F56" s="20" t="str" cm="1">
        <f t="array" ref="F56">_xlfn.IFS(L16="","0",L16=18,"2",L16&gt;18,"3",L16&lt;18,"1")</f>
        <v>3</v>
      </c>
      <c r="G56" s="22">
        <f>L16-E16</f>
        <v>24</v>
      </c>
      <c r="H56" s="20" t="str" cm="1">
        <f t="array" ref="H56">_xlfn.IFS(L21="","0",L21=18,"2",L21&gt;18,"3",L21&lt;18,"1")</f>
        <v>1</v>
      </c>
      <c r="I56" s="23">
        <f>L21-E21</f>
        <v>-8</v>
      </c>
      <c r="J56" s="20" t="str" cm="1">
        <f t="array" ref="J56">_xlfn.IFS(E30="","0",E30=18,"2",E30&gt;18,"3",E30&lt;18,"1")</f>
        <v>1</v>
      </c>
      <c r="K56" s="22">
        <f>E30-L30</f>
        <v>-8</v>
      </c>
      <c r="L56" s="20" t="str" cm="1">
        <f t="array" ref="L56">_xlfn.IFS(E33="","0",E33=18,"2",E33&gt;18,"3",E33&lt;18,"1")</f>
        <v>0</v>
      </c>
      <c r="M56" s="22">
        <f>E33-L33</f>
        <v>0</v>
      </c>
      <c r="N56" s="20" t="str" cm="1">
        <f t="array" ref="N56">_xlfn.IFS(L41="","0",L41=18,"2",L41&gt;18,"3",L41&lt;18,"1")</f>
        <v>0</v>
      </c>
      <c r="O56" s="23">
        <f>L41-E41</f>
        <v>0</v>
      </c>
      <c r="P56" s="20" t="str" cm="1">
        <f t="array" ref="P56">_xlfn.IFS(L46="","0",L46=18,"2",L46&gt;18,"3",L46&lt;18,"1")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_xlfn.IFS(L11="","0",L11=18,"2",L11&gt;18,"3",L11&lt;18,"1")</f>
        <v>1</v>
      </c>
      <c r="E57" s="22">
        <f>L11-E11</f>
        <v>-8</v>
      </c>
      <c r="F57" s="20" t="str" cm="1">
        <f t="array" ref="F57">_xlfn.IFS(L15="","0",L15=18,"2",L15&gt;18,"3",L15&lt;18,"1")</f>
        <v>1</v>
      </c>
      <c r="G57" s="22">
        <f>L15-E15</f>
        <v>-36</v>
      </c>
      <c r="H57" s="20" t="str" cm="1">
        <f t="array" ref="H57">_xlfn.IFS(L23="","0",L23=18,"2",L23&gt;18,"3",L23&lt;18,"1")</f>
        <v>1</v>
      </c>
      <c r="I57" s="23">
        <f>L23-E23</f>
        <v>-16</v>
      </c>
      <c r="J57" s="20" t="str" cm="1">
        <f t="array" ref="J57">_xlfn.IFS(E29="","0",E29=18,"2",E29&gt;18,"3",E29&lt;18,"1")</f>
        <v>1</v>
      </c>
      <c r="K57" s="22">
        <f>E29-L29</f>
        <v>-36</v>
      </c>
      <c r="L57" s="20" t="str" cm="1">
        <f t="array" ref="L57">_xlfn.IFS(E36="","0",E36=18,"2",E36&gt;18,"3",E36&lt;18,"1")</f>
        <v>0</v>
      </c>
      <c r="M57" s="22">
        <f>E36-L36</f>
        <v>0</v>
      </c>
      <c r="N57" s="20" t="str" cm="1">
        <f t="array" ref="N57">_xlfn.IFS(L40="","0",L40=18,"2",L40&gt;18,"3",L40&lt;18,"1")</f>
        <v>0</v>
      </c>
      <c r="O57" s="23">
        <f>L40-E40</f>
        <v>0</v>
      </c>
      <c r="P57" s="20" t="str" cm="1">
        <f t="array" ref="P57">_xlfn.IFS(E45="","0",E45=18,"2",E45&gt;18,"3",E45&lt;18,"1")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-96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_xlfn.IFS(L9="","0",L9=18,"2",L9&gt;18,"3",L9&lt;18,"1")</f>
        <v>3</v>
      </c>
      <c r="E58" s="22">
        <f>L9-E9</f>
        <v>24</v>
      </c>
      <c r="F58" s="20" t="str" cm="1">
        <f t="array" ref="F58">_xlfn.IFS(E15="","0",E15=18,"2",E15&gt;18,"3",E15&lt;18,"1")</f>
        <v>3</v>
      </c>
      <c r="G58" s="22">
        <f>E15-L15</f>
        <v>36</v>
      </c>
      <c r="H58" s="20" t="str" cm="1">
        <f t="array" ref="H58">_xlfn.IFS(E24="","0",E24=18,"2",E24&gt;18,"3",E24&lt;18,"1")</f>
        <v>3</v>
      </c>
      <c r="I58" s="23">
        <f>E24-L24</f>
        <v>8</v>
      </c>
      <c r="J58" s="20" t="str" cm="1">
        <f t="array" ref="J58">_xlfn.IFS(L27="","0",L27=18,"2",L27&gt;18,"3",L27&lt;18,"1")</f>
        <v>1</v>
      </c>
      <c r="K58" s="22">
        <f>L27-E27</f>
        <v>-4</v>
      </c>
      <c r="L58" s="20" t="str" cm="1">
        <f t="array" ref="L58">_xlfn.IFS(E35="","0",E35=18,"2",E35&gt;18,"3",E35&lt;18,"1")</f>
        <v>0</v>
      </c>
      <c r="M58" s="22">
        <f>E35-L35</f>
        <v>0</v>
      </c>
      <c r="N58" s="20" t="str" cm="1">
        <f t="array" ref="N58">_xlfn.IFS(L39="","0",L39=18,"2",L39&gt;18,"3",L39&lt;18,"1")</f>
        <v>0</v>
      </c>
      <c r="O58" s="23">
        <f>L39-E39</f>
        <v>0</v>
      </c>
      <c r="P58" s="20" t="str" cm="1">
        <f t="array" ref="P58">_xlfn.IFS(E46="","0",E46=18,"2",E46&gt;18,"3",E46&lt;18,"1")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_xlfn.IFS(E10="","0",E10=18,"2",E10&gt;18,"3",E10&lt;18,"1")</f>
        <v>1</v>
      </c>
      <c r="E59" s="67">
        <f>E10-L10</f>
        <v>-12</v>
      </c>
      <c r="F59" s="66" t="str" cm="1">
        <f t="array" ref="F59">_xlfn.IFS(E17="","0",E17=18,"2",E17&gt;18,"3",E17&lt;18,"1")</f>
        <v>3</v>
      </c>
      <c r="G59" s="67">
        <f>E17-L17</f>
        <v>8</v>
      </c>
      <c r="H59" s="66" t="str" cm="1">
        <f t="array" ref="H59">_xlfn.IFS(E21="","0",E21=18,"2",E21&gt;18,"3",E21&lt;18,"1")</f>
        <v>3</v>
      </c>
      <c r="I59" s="68">
        <f>E21-L21</f>
        <v>8</v>
      </c>
      <c r="J59" s="66" t="str" cm="1">
        <f t="array" ref="J59">_xlfn.IFS(L28="","0",L28=18,"2",L28&gt;18,"3",L28&lt;18,"1")</f>
        <v>3</v>
      </c>
      <c r="K59" s="67">
        <f>L28-E28</f>
        <v>20</v>
      </c>
      <c r="L59" s="66" t="str" cm="1">
        <f t="array" ref="L59">_xlfn.IFS(L35="","0",L35=18,"2",L35&gt;18,"3",L35&lt;18,"1")</f>
        <v>0</v>
      </c>
      <c r="M59" s="67">
        <f>L35-E35</f>
        <v>0</v>
      </c>
      <c r="N59" s="66" t="str" cm="1">
        <f t="array" ref="N59">_xlfn.IFS(E42="","0",E42=18,"2",E42&gt;18,"3",E42&lt;18,"1")</f>
        <v>0</v>
      </c>
      <c r="O59" s="68">
        <f>E42-L42</f>
        <v>0</v>
      </c>
      <c r="P59" s="66" t="str" cm="1">
        <f t="array" ref="P59">_xlfn.IFS(L45="","0",L45=18,"2",L45&gt;18,"3",L45&lt;18,"1")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24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_xlfn.IFS(L12="","0",L12=18,"2",L12&gt;18,"3",L12&lt;18,"1")</f>
        <v>2</v>
      </c>
      <c r="E60" s="24">
        <f>L12-E12</f>
        <v>0</v>
      </c>
      <c r="F60" s="21" t="str" cm="1">
        <f t="array" ref="F60">_xlfn.IFS(L18="","0",L18=18,"2",L18&gt;18,"3",L18&lt;18,"1")</f>
        <v>3</v>
      </c>
      <c r="G60" s="24">
        <f>L18-E18</f>
        <v>4</v>
      </c>
      <c r="H60" s="21" t="str" cm="1">
        <f t="array" ref="H60">_xlfn.IFS(L24="","0",L24=18,"2",L24&gt;18,"3",L24&lt;18,"1")</f>
        <v>1</v>
      </c>
      <c r="I60" s="24">
        <f>L24-E24</f>
        <v>-8</v>
      </c>
      <c r="J60" s="21" t="str" cm="1">
        <f t="array" ref="J60">_xlfn.IFS(L30="","0",L30=18,"2",L30&gt;18,"3",L30&lt;18,"1")</f>
        <v>3</v>
      </c>
      <c r="K60" s="24">
        <f>L30-E30</f>
        <v>8</v>
      </c>
      <c r="L60" s="21" t="str" cm="1">
        <f t="array" ref="L60">_xlfn.IFS(L36="","0",L36=18,"2",L36&gt;18,"3",L36&lt;18,"1")</f>
        <v>0</v>
      </c>
      <c r="M60" s="24">
        <f>L36-E36</f>
        <v>0</v>
      </c>
      <c r="N60" s="21" t="str" cm="1">
        <f t="array" ref="N60">_xlfn.IFS(L42="","0",L42=18,"2",L42&gt;18,"3",L42&lt;18,"1")</f>
        <v>0</v>
      </c>
      <c r="O60" s="24">
        <f>L42-E42</f>
        <v>0</v>
      </c>
      <c r="P60" s="21" t="str" cm="1">
        <f t="array" ref="P60">_xlfn.IFS(L48="","0",L48=18,"2",L48&gt;18,"3",L48&lt;18,"1")</f>
        <v>0</v>
      </c>
      <c r="Q60" s="24">
        <f>L48-E48</f>
        <v>0</v>
      </c>
      <c r="R60" s="18">
        <f t="shared" si="0"/>
        <v>9</v>
      </c>
      <c r="S60" s="19">
        <f t="shared" si="0"/>
        <v>4</v>
      </c>
    </row>
    <row r="61" spans="1:38" ht="15.75" customHeight="1" x14ac:dyDescent="0.25"/>
    <row r="62" spans="1:38" ht="15.75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ASPTT LA ROCHELLE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36</v>
      </c>
      <c r="H66" s="43" t="str">
        <v>3</v>
      </c>
      <c r="I66" s="44">
        <v>8</v>
      </c>
      <c r="J66" s="43" t="str">
        <v>1</v>
      </c>
      <c r="K66" s="44">
        <v>-4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2</v>
      </c>
      <c r="C67" s="41">
        <v>0</v>
      </c>
      <c r="D67" s="46" t="str">
        <v>3</v>
      </c>
      <c r="E67" s="47">
        <v>12</v>
      </c>
      <c r="F67" s="46" t="str">
        <v>1</v>
      </c>
      <c r="G67" s="47">
        <v>-4</v>
      </c>
      <c r="H67" s="46" t="str">
        <v>3</v>
      </c>
      <c r="I67" s="47">
        <v>16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28</v>
      </c>
    </row>
    <row r="68" spans="1:19" ht="15.75" thickBot="1" x14ac:dyDescent="0.3">
      <c r="A68" s="78">
        <v>3</v>
      </c>
      <c r="B68" s="38" t="str">
        <v>ANGOULINS 3</v>
      </c>
      <c r="C68" s="41">
        <v>0</v>
      </c>
      <c r="D68" s="46" t="str">
        <v>1</v>
      </c>
      <c r="E68" s="47">
        <v>-12</v>
      </c>
      <c r="F68" s="46" t="str">
        <v>3</v>
      </c>
      <c r="G68" s="47">
        <v>8</v>
      </c>
      <c r="H68" s="46" t="str">
        <v>3</v>
      </c>
      <c r="I68" s="47">
        <v>8</v>
      </c>
      <c r="J68" s="46" t="str">
        <v>3</v>
      </c>
      <c r="K68" s="47">
        <v>20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24</v>
      </c>
    </row>
    <row r="69" spans="1:19" ht="15.75" thickBot="1" x14ac:dyDescent="0.3">
      <c r="A69" s="78">
        <v>4</v>
      </c>
      <c r="B69" s="38" t="str">
        <v>LAGORD 1</v>
      </c>
      <c r="C69" s="41">
        <v>0</v>
      </c>
      <c r="D69" s="46" t="str">
        <v>2</v>
      </c>
      <c r="E69" s="47">
        <v>0</v>
      </c>
      <c r="F69" s="46" t="str">
        <v>1</v>
      </c>
      <c r="G69" s="47">
        <v>-8</v>
      </c>
      <c r="H69" s="46" t="str">
        <v>3</v>
      </c>
      <c r="I69" s="47">
        <v>24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52</v>
      </c>
    </row>
    <row r="70" spans="1:19" ht="15.75" thickBot="1" x14ac:dyDescent="0.3">
      <c r="A70" s="78">
        <v>5</v>
      </c>
      <c r="B70" s="38" t="str">
        <v>STE MARIE DE RE 2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9</v>
      </c>
      <c r="S70" s="48">
        <v>4</v>
      </c>
    </row>
    <row r="71" spans="1:19" ht="15.75" thickBot="1" x14ac:dyDescent="0.3">
      <c r="A71" s="78">
        <v>6</v>
      </c>
      <c r="B71" s="38" t="str">
        <v>ROCHEFORT CP 2</v>
      </c>
      <c r="C71" s="41">
        <v>0</v>
      </c>
      <c r="D71" s="46" t="str">
        <v>3</v>
      </c>
      <c r="E71" s="47">
        <v>8</v>
      </c>
      <c r="F71" s="46" t="str">
        <v>3</v>
      </c>
      <c r="G71" s="47">
        <v>24</v>
      </c>
      <c r="H71" s="46" t="str">
        <v>1</v>
      </c>
      <c r="I71" s="47">
        <v>-8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8</v>
      </c>
      <c r="S71" s="48">
        <v>16</v>
      </c>
    </row>
    <row r="72" spans="1:19" ht="15.75" thickBot="1" x14ac:dyDescent="0.3">
      <c r="A72" s="78">
        <v>7</v>
      </c>
      <c r="B72" s="38" t="str">
        <v>AIGREFEUILLE 3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-24</v>
      </c>
      <c r="H72" s="75" t="str">
        <v>1</v>
      </c>
      <c r="I72" s="76">
        <v>-24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-92</v>
      </c>
    </row>
    <row r="73" spans="1:19" ht="15.75" thickBot="1" x14ac:dyDescent="0.3">
      <c r="A73" s="78">
        <v>8</v>
      </c>
      <c r="B73" s="39" t="str">
        <v>ST SAUVEUR AUNIS 4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-36</v>
      </c>
      <c r="H73" s="49" t="str">
        <v>1</v>
      </c>
      <c r="I73" s="50">
        <v>-16</v>
      </c>
      <c r="J73" s="49" t="str">
        <v>1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-96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2026-09-15T09:23:26Z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